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itelka\Desktop\Věra\rozpočet 2024\"/>
    </mc:Choice>
  </mc:AlternateContent>
  <xr:revisionPtr revIDLastSave="0" documentId="13_ncr:1_{5DE572F7-7A85-4EF0-91D0-7C60F7A59C4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č. 1 střednědobý výhled" sheetId="1" r:id="rId1"/>
    <sheet name="č. 2 návrh rozpočtu" sheetId="2" r:id="rId2"/>
    <sheet name="č. 2a návrh rozpočtu - podrobný" sheetId="7" r:id="rId3"/>
    <sheet name="č.3 rozpočet fondů" sheetId="3" r:id="rId4"/>
    <sheet name="č.4 odpisový plán" sheetId="4" r:id="rId5"/>
    <sheet name="č.5 plnění rozpočtu" sheetId="5" r:id="rId6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E16" i="3"/>
  <c r="H24" i="4"/>
  <c r="G24" i="4"/>
  <c r="F24" i="4"/>
  <c r="E49" i="7" l="1"/>
  <c r="J95" i="7"/>
  <c r="I95" i="7"/>
  <c r="H95" i="7"/>
  <c r="G95" i="7"/>
  <c r="F95" i="7"/>
  <c r="E95" i="7"/>
  <c r="D95" i="7"/>
  <c r="J89" i="7"/>
  <c r="I89" i="7"/>
  <c r="H89" i="7"/>
  <c r="G89" i="7"/>
  <c r="F89" i="7"/>
  <c r="E89" i="7"/>
  <c r="D89" i="7"/>
  <c r="J81" i="7"/>
  <c r="I81" i="7"/>
  <c r="H81" i="7"/>
  <c r="G81" i="7"/>
  <c r="F81" i="7"/>
  <c r="E81" i="7"/>
  <c r="D81" i="7"/>
  <c r="J79" i="7"/>
  <c r="J71" i="7" s="1"/>
  <c r="I79" i="7"/>
  <c r="H79" i="7"/>
  <c r="H71" i="7" s="1"/>
  <c r="G79" i="7"/>
  <c r="G71" i="7" s="1"/>
  <c r="F79" i="7"/>
  <c r="F71" i="7" s="1"/>
  <c r="E79" i="7"/>
  <c r="E71" i="7" s="1"/>
  <c r="D79" i="7"/>
  <c r="D71" i="7" s="1"/>
  <c r="I71" i="7"/>
  <c r="J66" i="7"/>
  <c r="I66" i="7"/>
  <c r="H66" i="7"/>
  <c r="G66" i="7"/>
  <c r="F66" i="7"/>
  <c r="E66" i="7"/>
  <c r="D66" i="7"/>
  <c r="J61" i="7"/>
  <c r="I61" i="7"/>
  <c r="H61" i="7"/>
  <c r="G61" i="7"/>
  <c r="F61" i="7"/>
  <c r="E61" i="7"/>
  <c r="D61" i="7"/>
  <c r="J57" i="7"/>
  <c r="I57" i="7"/>
  <c r="I56" i="7" s="1"/>
  <c r="H57" i="7"/>
  <c r="G57" i="7"/>
  <c r="F57" i="7"/>
  <c r="E57" i="7"/>
  <c r="D57" i="7"/>
  <c r="J49" i="7"/>
  <c r="I49" i="7"/>
  <c r="H49" i="7"/>
  <c r="G49" i="7"/>
  <c r="F49" i="7"/>
  <c r="D49" i="7"/>
  <c r="J40" i="7"/>
  <c r="I40" i="7"/>
  <c r="H40" i="7"/>
  <c r="G40" i="7"/>
  <c r="F40" i="7"/>
  <c r="E40" i="7"/>
  <c r="D40" i="7"/>
  <c r="J36" i="7"/>
  <c r="I36" i="7"/>
  <c r="H36" i="7"/>
  <c r="G36" i="7"/>
  <c r="F36" i="7"/>
  <c r="E36" i="7"/>
  <c r="D36" i="7"/>
  <c r="J31" i="7"/>
  <c r="J28" i="7" s="1"/>
  <c r="I31" i="7"/>
  <c r="I28" i="7" s="1"/>
  <c r="H31" i="7"/>
  <c r="H28" i="7" s="1"/>
  <c r="G31" i="7"/>
  <c r="G28" i="7" s="1"/>
  <c r="F31" i="7"/>
  <c r="F28" i="7" s="1"/>
  <c r="E31" i="7"/>
  <c r="E28" i="7" s="1"/>
  <c r="D31" i="7"/>
  <c r="D28" i="7" s="1"/>
  <c r="J27" i="7"/>
  <c r="J20" i="7" s="1"/>
  <c r="I27" i="7"/>
  <c r="I20" i="7" s="1"/>
  <c r="H27" i="7"/>
  <c r="H20" i="7" s="1"/>
  <c r="G27" i="7"/>
  <c r="G20" i="7" s="1"/>
  <c r="F27" i="7"/>
  <c r="E27" i="7"/>
  <c r="E20" i="7" s="1"/>
  <c r="D27" i="7"/>
  <c r="D20" i="7" s="1"/>
  <c r="F20" i="7"/>
  <c r="J17" i="7"/>
  <c r="J6" i="7" s="1"/>
  <c r="I17" i="7"/>
  <c r="H17" i="7"/>
  <c r="G17" i="7"/>
  <c r="F17" i="7"/>
  <c r="F6" i="7" s="1"/>
  <c r="E17" i="7"/>
  <c r="D17" i="7"/>
  <c r="J13" i="7"/>
  <c r="I13" i="7"/>
  <c r="I6" i="7" s="1"/>
  <c r="H13" i="7"/>
  <c r="G13" i="7"/>
  <c r="F13" i="7"/>
  <c r="E13" i="7"/>
  <c r="D13" i="7"/>
  <c r="E56" i="7" l="1"/>
  <c r="E6" i="7"/>
  <c r="E5" i="7" s="1"/>
  <c r="D6" i="7"/>
  <c r="D5" i="7" s="1"/>
  <c r="H6" i="7"/>
  <c r="H5" i="7" s="1"/>
  <c r="J5" i="7"/>
  <c r="G56" i="7"/>
  <c r="D56" i="7"/>
  <c r="H56" i="7"/>
  <c r="I5" i="7"/>
  <c r="I94" i="7" s="1"/>
  <c r="I98" i="7" s="1"/>
  <c r="F5" i="7"/>
  <c r="G6" i="7"/>
  <c r="G5" i="7" s="1"/>
  <c r="F56" i="7"/>
  <c r="F94" i="7" s="1"/>
  <c r="F98" i="7" s="1"/>
  <c r="J56" i="7"/>
  <c r="G94" i="7" l="1"/>
  <c r="G98" i="7" s="1"/>
  <c r="E94" i="7"/>
  <c r="E98" i="7" s="1"/>
  <c r="H94" i="7"/>
  <c r="H98" i="7" s="1"/>
  <c r="J94" i="7"/>
  <c r="J98" i="7" s="1"/>
  <c r="D94" i="7"/>
  <c r="D98" i="7" s="1"/>
  <c r="E14" i="1"/>
  <c r="E7" i="1"/>
  <c r="D14" i="1"/>
  <c r="D7" i="1"/>
  <c r="H65" i="5"/>
  <c r="H66" i="5" s="1"/>
  <c r="G65" i="5"/>
  <c r="G66" i="5" s="1"/>
  <c r="F65" i="5"/>
  <c r="F66" i="5" s="1"/>
  <c r="E65" i="5"/>
  <c r="E66" i="5" s="1"/>
  <c r="C65" i="5"/>
  <c r="C66" i="5" s="1"/>
  <c r="B65" i="5"/>
  <c r="B66" i="5" s="1"/>
  <c r="D64" i="5"/>
  <c r="D63" i="5"/>
  <c r="D62" i="5"/>
  <c r="D61" i="5"/>
  <c r="D60" i="5"/>
  <c r="D59" i="5"/>
  <c r="H52" i="5"/>
  <c r="H53" i="5" s="1"/>
  <c r="G52" i="5"/>
  <c r="G53" i="5" s="1"/>
  <c r="F52" i="5"/>
  <c r="F53" i="5" s="1"/>
  <c r="E52" i="5"/>
  <c r="E53" i="5" s="1"/>
  <c r="C52" i="5"/>
  <c r="C53" i="5" s="1"/>
  <c r="B52" i="5"/>
  <c r="B53" i="5" s="1"/>
  <c r="D51" i="5"/>
  <c r="D50" i="5"/>
  <c r="D49" i="5"/>
  <c r="D47" i="5"/>
  <c r="D46" i="5"/>
  <c r="H37" i="5"/>
  <c r="G37" i="5"/>
  <c r="F37" i="5"/>
  <c r="F38" i="5" s="1"/>
  <c r="E37" i="5"/>
  <c r="E38" i="5" s="1"/>
  <c r="C37" i="5"/>
  <c r="B37" i="5"/>
  <c r="B38" i="5" s="1"/>
  <c r="D36" i="5"/>
  <c r="D35" i="5"/>
  <c r="D34" i="5"/>
  <c r="D32" i="5"/>
  <c r="H17" i="5"/>
  <c r="G17" i="5"/>
  <c r="F17" i="5"/>
  <c r="E17" i="5"/>
  <c r="C17" i="5"/>
  <c r="B17" i="5"/>
  <c r="D16" i="5"/>
  <c r="D15" i="5"/>
  <c r="D14" i="5"/>
  <c r="D13" i="5"/>
  <c r="D12" i="5"/>
  <c r="D9" i="5"/>
  <c r="H68" i="5" l="1"/>
  <c r="H72" i="5" s="1"/>
  <c r="G68" i="5"/>
  <c r="G72" i="5" s="1"/>
  <c r="C68" i="5"/>
  <c r="C72" i="5" s="1"/>
  <c r="C38" i="5"/>
  <c r="G38" i="5"/>
  <c r="H38" i="5"/>
  <c r="D37" i="5"/>
  <c r="D38" i="5" s="1"/>
  <c r="D52" i="5"/>
  <c r="D53" i="5" s="1"/>
  <c r="D65" i="5"/>
  <c r="D66" i="5" s="1"/>
  <c r="E68" i="5"/>
  <c r="E72" i="5" s="1"/>
  <c r="D17" i="5"/>
  <c r="B68" i="5"/>
  <c r="B72" i="5" s="1"/>
  <c r="F68" i="5"/>
  <c r="F72" i="5" s="1"/>
  <c r="D68" i="5" l="1"/>
  <c r="D72" i="5" s="1"/>
  <c r="B34" i="3"/>
  <c r="B39" i="3"/>
  <c r="E44" i="3"/>
  <c r="E35" i="3"/>
  <c r="B41" i="3" l="1"/>
  <c r="E46" i="3"/>
  <c r="G65" i="2"/>
  <c r="G66" i="2" s="1"/>
  <c r="F65" i="2"/>
  <c r="E65" i="2"/>
  <c r="D65" i="2"/>
  <c r="C65" i="2"/>
  <c r="C66" i="2" s="1"/>
  <c r="B65" i="2"/>
  <c r="B66" i="2" s="1"/>
  <c r="G52" i="2"/>
  <c r="G53" i="2" s="1"/>
  <c r="F52" i="2"/>
  <c r="F53" i="2" s="1"/>
  <c r="E52" i="2"/>
  <c r="E53" i="2" s="1"/>
  <c r="D52" i="2"/>
  <c r="D53" i="2" s="1"/>
  <c r="C52" i="2"/>
  <c r="C53" i="2" s="1"/>
  <c r="B52" i="2"/>
  <c r="B53" i="2" s="1"/>
  <c r="G39" i="2"/>
  <c r="G40" i="2" s="1"/>
  <c r="F39" i="2"/>
  <c r="F40" i="2" s="1"/>
  <c r="E39" i="2"/>
  <c r="E40" i="2" s="1"/>
  <c r="D39" i="2"/>
  <c r="D40" i="2" s="1"/>
  <c r="C39" i="2"/>
  <c r="C40" i="2" s="1"/>
  <c r="B39" i="2"/>
  <c r="B40" i="2" s="1"/>
  <c r="G18" i="2"/>
  <c r="F18" i="2"/>
  <c r="E18" i="2"/>
  <c r="D18" i="2"/>
  <c r="C18" i="2"/>
  <c r="B18" i="2"/>
  <c r="C14" i="1"/>
  <c r="B14" i="1"/>
  <c r="C7" i="1"/>
  <c r="B7" i="1"/>
  <c r="D68" i="2" l="1"/>
  <c r="D72" i="2" s="1"/>
  <c r="E68" i="2"/>
  <c r="E72" i="2" s="1"/>
  <c r="F68" i="2"/>
  <c r="F72" i="2" s="1"/>
  <c r="D66" i="2"/>
  <c r="E66" i="2"/>
  <c r="C68" i="2"/>
  <c r="C72" i="2" s="1"/>
  <c r="G68" i="2"/>
  <c r="G72" i="2" s="1"/>
  <c r="B68" i="2"/>
  <c r="B72" i="2" s="1"/>
  <c r="F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0" authorId="0" shapeId="0" xr:uid="{00000000-0006-0000-0100-000001000000}">
      <text>
        <r>
          <rPr>
            <b/>
            <sz val="8"/>
            <color indexed="8"/>
            <rFont val="Times New Roman"/>
            <family val="1"/>
            <charset val="238"/>
          </rPr>
          <t xml:space="preserve">Zikešová: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</author>
  </authors>
  <commentList>
    <comment ref="B38" authorId="0" shapeId="0" xr:uid="{00000000-0006-0000-0500-000001000000}">
      <text>
        <r>
          <rPr>
            <b/>
            <sz val="8"/>
            <color indexed="8"/>
            <rFont val="Times New Roman"/>
            <family val="1"/>
            <charset val="238"/>
          </rPr>
          <t xml:space="preserve">Zikešová:
</t>
        </r>
      </text>
    </comment>
  </commentList>
</comments>
</file>

<file path=xl/sharedStrings.xml><?xml version="1.0" encoding="utf-8"?>
<sst xmlns="http://schemas.openxmlformats.org/spreadsheetml/2006/main" count="427" uniqueCount="286">
  <si>
    <t>Příloha č. 1</t>
  </si>
  <si>
    <t>v tis. Kč</t>
  </si>
  <si>
    <t>VÝNOSY CELKEM</t>
  </si>
  <si>
    <t>příspěvek od zřizovatele</t>
  </si>
  <si>
    <t>dotace z jiných zdrojů</t>
  </si>
  <si>
    <t>výnosy z vlastní činnosti</t>
  </si>
  <si>
    <t>zúčtování účtu 403 do výnosů</t>
  </si>
  <si>
    <t>zapojení fondů do výnosů</t>
  </si>
  <si>
    <t>ostatní výnosy</t>
  </si>
  <si>
    <t>NÁKLADY CELKEM</t>
  </si>
  <si>
    <t>spotřeba materiálů a energií</t>
  </si>
  <si>
    <t>služby</t>
  </si>
  <si>
    <t>osobní náklady</t>
  </si>
  <si>
    <t>odpisy</t>
  </si>
  <si>
    <t>ostatní náklady</t>
  </si>
  <si>
    <t>Příloha č. 2</t>
  </si>
  <si>
    <t>Název organizace:</t>
  </si>
  <si>
    <t xml:space="preserve"> VÝNOSY</t>
  </si>
  <si>
    <t>Rozpočet aktuálního roku</t>
  </si>
  <si>
    <t>Upravený rozpočet aktuálního roku</t>
  </si>
  <si>
    <t>Návrh - požadavek na rok</t>
  </si>
  <si>
    <t xml:space="preserve">Úprava návrhu  </t>
  </si>
  <si>
    <t>Schválený rozpočet  na rok</t>
  </si>
  <si>
    <r>
      <t>Příspěvek zřizovatele -</t>
    </r>
    <r>
      <rPr>
        <b/>
        <sz val="10"/>
        <rFont val="Arial"/>
        <family val="2"/>
        <charset val="238"/>
      </rPr>
      <t xml:space="preserve"> provozní</t>
    </r>
  </si>
  <si>
    <r>
      <t>Příspěvky zřizovatele -</t>
    </r>
    <r>
      <rPr>
        <b/>
        <sz val="10"/>
        <rFont val="Arial"/>
        <family val="2"/>
        <charset val="238"/>
      </rPr>
      <t xml:space="preserve"> účelové</t>
    </r>
    <r>
      <rPr>
        <sz val="11"/>
        <color theme="1"/>
        <rFont val="Calibri"/>
        <family val="2"/>
        <charset val="238"/>
        <scheme val="minor"/>
      </rPr>
      <t xml:space="preserve"> (s vyúčtováním)</t>
    </r>
  </si>
  <si>
    <r>
      <t xml:space="preserve">Dotace </t>
    </r>
    <r>
      <rPr>
        <b/>
        <sz val="10"/>
        <rFont val="Arial"/>
        <family val="2"/>
        <charset val="238"/>
      </rPr>
      <t xml:space="preserve">krajské </t>
    </r>
    <r>
      <rPr>
        <sz val="11"/>
        <color theme="1"/>
        <rFont val="Calibri"/>
        <family val="2"/>
        <charset val="238"/>
        <scheme val="minor"/>
      </rPr>
      <t xml:space="preserve">a ostatní </t>
    </r>
  </si>
  <si>
    <t>Výnosy z vlastní činnosti</t>
  </si>
  <si>
    <t>Zúčtování účtu 403 do výnosů</t>
  </si>
  <si>
    <t>Použití rezervního fondu</t>
  </si>
  <si>
    <t>Použití fondu investic</t>
  </si>
  <si>
    <t>Použití fondu odměn</t>
  </si>
  <si>
    <t>Ostatní výnosy</t>
  </si>
  <si>
    <t>Výnosy celkem</t>
  </si>
  <si>
    <t>Náklady hrazené z příspěvku města</t>
  </si>
  <si>
    <t>501 spotřeba materiálu</t>
  </si>
  <si>
    <t>502 spotřeba energie</t>
  </si>
  <si>
    <t>511 opravy a udržování</t>
  </si>
  <si>
    <t>512 cestovné</t>
  </si>
  <si>
    <r>
      <t xml:space="preserve">513 </t>
    </r>
    <r>
      <rPr>
        <sz val="9"/>
        <rFont val="Arial"/>
        <family val="2"/>
        <charset val="238"/>
      </rPr>
      <t>náklady na reprezentaci</t>
    </r>
  </si>
  <si>
    <t>518 ostatní služby</t>
  </si>
  <si>
    <t>521 mzdové náklady HPP</t>
  </si>
  <si>
    <r>
      <t xml:space="preserve">521 </t>
    </r>
    <r>
      <rPr>
        <sz val="9"/>
        <rFont val="Arial"/>
        <family val="2"/>
        <charset val="238"/>
      </rPr>
      <t>mzdové náklady dohody</t>
    </r>
  </si>
  <si>
    <t>52x soc.pojištění a náklady</t>
  </si>
  <si>
    <t>551 odpisy dlouhod.maj.</t>
  </si>
  <si>
    <t>558 DHIM</t>
  </si>
  <si>
    <t>549 ost. náklady z činnosti</t>
  </si>
  <si>
    <t>56x finanční náklady</t>
  </si>
  <si>
    <t>Celkem</t>
  </si>
  <si>
    <t>Hospodářský výsledek</t>
  </si>
  <si>
    <t>Náklady hrazené z dotací VYPSAT ÚČEL</t>
  </si>
  <si>
    <t>sk. 50</t>
  </si>
  <si>
    <t>sk 51</t>
  </si>
  <si>
    <t>ostatní náklady VYPSAT</t>
  </si>
  <si>
    <t>Náklady z ostatních zdrojů -  VYPSAT ÚČEL</t>
  </si>
  <si>
    <t>sk.50</t>
  </si>
  <si>
    <t>sk.51</t>
  </si>
  <si>
    <t>Náklady celkem</t>
  </si>
  <si>
    <t>Hospodářský výsledek celkem</t>
  </si>
  <si>
    <t>razítko:</t>
  </si>
  <si>
    <t>podpis:</t>
  </si>
  <si>
    <t>Předpoklad aktuálního roku</t>
  </si>
  <si>
    <t>Rezervní fond</t>
  </si>
  <si>
    <t>tis. Kč</t>
  </si>
  <si>
    <t>Fond investic</t>
  </si>
  <si>
    <t>Stav rezervního fondu k 1.1.</t>
  </si>
  <si>
    <t>Stav fondu investic k 1.1.</t>
  </si>
  <si>
    <t>příděl z hospodářského výsledku</t>
  </si>
  <si>
    <t>příděl z rezervního fondu organizace</t>
  </si>
  <si>
    <t>ostatní zdroje (např.peněžní dary)</t>
  </si>
  <si>
    <t>příděl z odpisů dlouhodobého majetku</t>
  </si>
  <si>
    <t>investič.dotace z rozpočtu zřizovatele</t>
  </si>
  <si>
    <t>Zdroje rezervního fondu celkem</t>
  </si>
  <si>
    <t>investiční dotace ze SR a SF</t>
  </si>
  <si>
    <t>ostatní zdroje  (z HV)</t>
  </si>
  <si>
    <t>použití RF do investičního fondu</t>
  </si>
  <si>
    <t>použití RF na provozní náklady</t>
  </si>
  <si>
    <t>Zdroje fondu investic celkem</t>
  </si>
  <si>
    <t>použití RF k pokrytí ztráty z min.let</t>
  </si>
  <si>
    <t>ostatní použití fondu</t>
  </si>
  <si>
    <t>financování investičních výdajů</t>
  </si>
  <si>
    <t>rekonstrukce a modernizace</t>
  </si>
  <si>
    <t>Použití rezervního fondu celkem</t>
  </si>
  <si>
    <t>pořízení dlouhodobého majetku</t>
  </si>
  <si>
    <t>ostatní použití (např.splátky inv.úvěrů)</t>
  </si>
  <si>
    <t>Stav rezervního fondu k 31.12.</t>
  </si>
  <si>
    <t>odvod do rozpočtu města</t>
  </si>
  <si>
    <t>Použití fondu investic celkem</t>
  </si>
  <si>
    <r>
      <t xml:space="preserve">Stav </t>
    </r>
    <r>
      <rPr>
        <b/>
        <sz val="10"/>
        <rFont val="Arial"/>
        <family val="2"/>
        <charset val="238"/>
      </rPr>
      <t>fondu investic k 31.12.</t>
    </r>
  </si>
  <si>
    <t>Fond odměn</t>
  </si>
  <si>
    <t>Fond kulturních a sociálních potřeb</t>
  </si>
  <si>
    <t>Stav fondu odměn k 1.1.</t>
  </si>
  <si>
    <t>Stav FKSP k 1.1.</t>
  </si>
  <si>
    <t>příděl do fondu</t>
  </si>
  <si>
    <t>splátky půjček</t>
  </si>
  <si>
    <t>Zdroje fondu odměn celkem</t>
  </si>
  <si>
    <t>Zdroje FKSP celkem</t>
  </si>
  <si>
    <t>použití fondu na platy</t>
  </si>
  <si>
    <t>použití fondu na osobní náklady</t>
  </si>
  <si>
    <t>poskytnutí návratných půjček</t>
  </si>
  <si>
    <t xml:space="preserve">příspěvky na stravování </t>
  </si>
  <si>
    <t>Použití fondu odměn celkem</t>
  </si>
  <si>
    <t>příspěvk na rekreace</t>
  </si>
  <si>
    <t>příspěvky na kultur.a sport.akce</t>
  </si>
  <si>
    <t>dary k životním a pracovním výročím</t>
  </si>
  <si>
    <t>sociální výpomoci</t>
  </si>
  <si>
    <t>Použití FKSP celkem</t>
  </si>
  <si>
    <t>Příloha č. 3</t>
  </si>
  <si>
    <t>Odpisová skupina   1</t>
  </si>
  <si>
    <t>Invent. číslo</t>
  </si>
  <si>
    <t>Název předmětu</t>
  </si>
  <si>
    <t xml:space="preserve">Doba odepis. </t>
  </si>
  <si>
    <t>Roční sazba</t>
  </si>
  <si>
    <t>Pořizovací cena</t>
  </si>
  <si>
    <t>Odpis    v roce</t>
  </si>
  <si>
    <t xml:space="preserve">Oprávky </t>
  </si>
  <si>
    <t>Zůstatková cena</t>
  </si>
  <si>
    <t>Součet za skupinu 1</t>
  </si>
  <si>
    <t>Odpisová skupina   2a</t>
  </si>
  <si>
    <t>Součet za skupinu 2a</t>
  </si>
  <si>
    <t>Odpisová skupina   2</t>
  </si>
  <si>
    <t>Součet za skupinu 2</t>
  </si>
  <si>
    <t>Odpisová skupina   3</t>
  </si>
  <si>
    <t>Doba odepis.</t>
  </si>
  <si>
    <t>Součet za skupinu 3</t>
  </si>
  <si>
    <t>Odpisová skupina   4</t>
  </si>
  <si>
    <t>Součet za skupinu 4</t>
  </si>
  <si>
    <t xml:space="preserve">Odpisy celkem - součet </t>
  </si>
  <si>
    <t>v Kč</t>
  </si>
  <si>
    <t>Příloha č. 5</t>
  </si>
  <si>
    <t>Schválený rozpočet</t>
  </si>
  <si>
    <t>Úpravy rozpočtu</t>
  </si>
  <si>
    <t>Upravený rozpočet</t>
  </si>
  <si>
    <t>Skutečnost</t>
  </si>
  <si>
    <t>I/Q</t>
  </si>
  <si>
    <t>II/Q</t>
  </si>
  <si>
    <t>III/Q</t>
  </si>
  <si>
    <t>IV/Q</t>
  </si>
  <si>
    <r>
      <t xml:space="preserve">Dotace </t>
    </r>
    <r>
      <rPr>
        <b/>
        <sz val="10"/>
        <rFont val="Arial"/>
        <family val="2"/>
        <charset val="238"/>
      </rPr>
      <t xml:space="preserve">krajské </t>
    </r>
    <r>
      <rPr>
        <sz val="11"/>
        <color theme="1"/>
        <rFont val="Calibri"/>
        <family val="2"/>
        <charset val="238"/>
        <scheme val="minor"/>
      </rPr>
      <t>a ostatní</t>
    </r>
  </si>
  <si>
    <t>NÁKLADY</t>
  </si>
  <si>
    <t>Z příspěvku města</t>
  </si>
  <si>
    <t>Z dotací od kraje a ostatní dotace</t>
  </si>
  <si>
    <t>Z ostatních zdrojů</t>
  </si>
  <si>
    <t>rok X+2</t>
  </si>
  <si>
    <t>rok X+3</t>
  </si>
  <si>
    <t>Poznámka:</t>
  </si>
  <si>
    <t>Střednědobý výhled rozpočtu příspěvkové organizace</t>
  </si>
  <si>
    <r>
      <t>Stav</t>
    </r>
    <r>
      <rPr>
        <b/>
        <sz val="10"/>
        <rFont val="Arial"/>
        <family val="2"/>
        <charset val="238"/>
      </rPr>
      <t xml:space="preserve"> FKSP k 31.12.</t>
    </r>
  </si>
  <si>
    <r>
      <t xml:space="preserve">Stav </t>
    </r>
    <r>
      <rPr>
        <b/>
        <sz val="10"/>
        <rFont val="Arial"/>
        <family val="2"/>
        <charset val="238"/>
      </rPr>
      <t>fondu odměn k 31.12.</t>
    </r>
  </si>
  <si>
    <t>datum:</t>
  </si>
  <si>
    <t>razitko:</t>
  </si>
  <si>
    <t>příloha č. 4</t>
  </si>
  <si>
    <t>Střednědobý výhled rozpočtu je třeba povinně vyplnit nejméně na dva roky po roce, na který je sestavován rozpočet.</t>
  </si>
  <si>
    <t>Účet</t>
  </si>
  <si>
    <t>Název položky - ukazatel</t>
  </si>
  <si>
    <t>Skut. předmi-nulého roku</t>
  </si>
  <si>
    <t>Schvál. rozpočet minulého roku</t>
  </si>
  <si>
    <t>Uprav. rozpočet minulého roku</t>
  </si>
  <si>
    <t>Předpokl. (skuteč.) roku minulého</t>
  </si>
  <si>
    <t xml:space="preserve">Návrh rozp. </t>
  </si>
  <si>
    <t xml:space="preserve">Úprava rozp. </t>
  </si>
  <si>
    <t xml:space="preserve">Schvál. rozp. </t>
  </si>
  <si>
    <t>NÁKLADY CELKEM - účtová třída 5</t>
  </si>
  <si>
    <t>Spotřebované nákupy</t>
  </si>
  <si>
    <t>předplatné novin a časopisů</t>
  </si>
  <si>
    <t>čistící a úklidové prostředky</t>
  </si>
  <si>
    <t>drobný dl. hmotný majetek</t>
  </si>
  <si>
    <t>spotř. materiál - papír, tonery, barvy</t>
  </si>
  <si>
    <t>ostatní spotřební materiál</t>
  </si>
  <si>
    <t>potraviny</t>
  </si>
  <si>
    <t>spotřeba materiálu celkem</t>
  </si>
  <si>
    <t>spotřeba elektrické energie</t>
  </si>
  <si>
    <t>spotřeba plynu</t>
  </si>
  <si>
    <t>spotřeba vody</t>
  </si>
  <si>
    <t>energie celkem</t>
  </si>
  <si>
    <t>spotřeba ostatních neskladných dávek</t>
  </si>
  <si>
    <t>prodané zboží</t>
  </si>
  <si>
    <t>Služby</t>
  </si>
  <si>
    <t>oprava a udržování</t>
  </si>
  <si>
    <t>cestovné</t>
  </si>
  <si>
    <t>náklady na reprezentaci</t>
  </si>
  <si>
    <t>tel. a pošt. popl., televize, rozhlas</t>
  </si>
  <si>
    <t>nájemné</t>
  </si>
  <si>
    <t>ostatní služby</t>
  </si>
  <si>
    <t>ostatní služby celkem</t>
  </si>
  <si>
    <t>Osobní náklady</t>
  </si>
  <si>
    <t>Mzdové náklady - na platy</t>
  </si>
  <si>
    <t>Ostatní os. náklady - dohody</t>
  </si>
  <si>
    <t>mzdové náklady celkem</t>
  </si>
  <si>
    <t>zákonné sociální pojištění (zdr., soc.)</t>
  </si>
  <si>
    <t>ostatní sociální pojištění - Koop.</t>
  </si>
  <si>
    <t>zákonné sociální náklady - FKSP</t>
  </si>
  <si>
    <t xml:space="preserve">ostatní soc. nákl. </t>
  </si>
  <si>
    <t>Daně a poplatky</t>
  </si>
  <si>
    <t>daň silniční</t>
  </si>
  <si>
    <t>daň z nemovitosti</t>
  </si>
  <si>
    <t>ostatní daně a poplatky</t>
  </si>
  <si>
    <t>Ostatní náklady</t>
  </si>
  <si>
    <t>smluvní pokuty a úroky z prodlení</t>
  </si>
  <si>
    <t>ostatní pokuty a penále</t>
  </si>
  <si>
    <t>odpis pohledávky</t>
  </si>
  <si>
    <t>úroky</t>
  </si>
  <si>
    <t>kursové rozdíly</t>
  </si>
  <si>
    <t>dary</t>
  </si>
  <si>
    <t>manka a škody</t>
  </si>
  <si>
    <t>jiné a ostatní náklady</t>
  </si>
  <si>
    <t>Odpisy, prod. majetek, rezervy, opr. pol.</t>
  </si>
  <si>
    <t>odpisy dlouhodob. nehmot. a hmot. maj.</t>
  </si>
  <si>
    <t>zůst. cena prod. dl. nehmot. a hmot. maj.</t>
  </si>
  <si>
    <t>prodané cenné papíry a podíly</t>
  </si>
  <si>
    <t>prodaný materiál</t>
  </si>
  <si>
    <t>tvorba zákonných rezerv</t>
  </si>
  <si>
    <t>tvorba zákonných opravných položek</t>
  </si>
  <si>
    <t>VÝNOSY Z ČINNOSTI - účtová třída 6</t>
  </si>
  <si>
    <t>Tržby za vlastní výkony a zboží</t>
  </si>
  <si>
    <t>tržby za vlastní výrobky</t>
  </si>
  <si>
    <t>tržby z prodeje služeb - pronájmy</t>
  </si>
  <si>
    <t>tržby za prodané zboží</t>
  </si>
  <si>
    <t>Změny ve stavu vnitroorg. zásob</t>
  </si>
  <si>
    <t>změna stavu zásob nedokonč. výroby</t>
  </si>
  <si>
    <t>změna stavu zásob polotovarů</t>
  </si>
  <si>
    <t>změna stavu zásob výrobků</t>
  </si>
  <si>
    <t>změna stavu zvířat</t>
  </si>
  <si>
    <t>Aktivace</t>
  </si>
  <si>
    <t>aktivace materiálu a zboží</t>
  </si>
  <si>
    <t>aktivace vnitroorganizačních služeb</t>
  </si>
  <si>
    <t>aktivace dlouhodob. nehmotného maj.</t>
  </si>
  <si>
    <t>aktivace dlouhodob. hmot. majetku</t>
  </si>
  <si>
    <t>platby za odepsané pohledávky</t>
  </si>
  <si>
    <t>kursové zisky</t>
  </si>
  <si>
    <t>Zúčt. fondů - čerpání RF</t>
  </si>
  <si>
    <t>Zúčt. fondů - čerpání FRM</t>
  </si>
  <si>
    <t>zúčtování fondů celkem</t>
  </si>
  <si>
    <t>jiné ostatní výnosy</t>
  </si>
  <si>
    <t>Tržby z prodeje maj., rezervy, opr. pol.</t>
  </si>
  <si>
    <t>tržby z prodeje dl. nehm. a hmot. maj.</t>
  </si>
  <si>
    <t>výnosy z dlouhodob. finančního maj.</t>
  </si>
  <si>
    <t>tržby z prodeje cenných papírů a podílů</t>
  </si>
  <si>
    <t>tržby z prodeje materiálu</t>
  </si>
  <si>
    <t>výnosy z krátkodobého finančního maj.</t>
  </si>
  <si>
    <t>zúčtování zákonných rezerv</t>
  </si>
  <si>
    <t>zúčtování zákonných oprav. položek</t>
  </si>
  <si>
    <t>Příspěvky a dotace na provoz</t>
  </si>
  <si>
    <t xml:space="preserve">příspěvek na provoz </t>
  </si>
  <si>
    <t>účelový přísp. na provoz - viz příloha</t>
  </si>
  <si>
    <t>přímé neinvestiční výdaje</t>
  </si>
  <si>
    <t>ostat. účel. dot. ze SR, stát. fondu, obce</t>
  </si>
  <si>
    <t>HOSPODÁŘSKÝ VÝSLEDEK - před zdaněním</t>
  </si>
  <si>
    <t>Daň z příjmů</t>
  </si>
  <si>
    <t>daň z příjmů</t>
  </si>
  <si>
    <t>dodatečné odvody daně z příjmů</t>
  </si>
  <si>
    <t>HOSPODÁŘSKÝ VÝSLEDEK - po zdanění</t>
  </si>
  <si>
    <t>Sestavil (jméno/telefon):</t>
  </si>
  <si>
    <t xml:space="preserve">           Příloha č. 2a</t>
  </si>
  <si>
    <t>Účt. sk.</t>
  </si>
  <si>
    <t>Název příspěvkové organizace: Pečovatelská služba Lomnice nad Popelkou, příspěvková organizace</t>
  </si>
  <si>
    <t>NÁVRH ROZPOČTU PŘÍSPĚVKOVÉ ORGANIZACE NA ROK      2025                                                         tis. Kč</t>
  </si>
  <si>
    <t>V Lomnici nad Popelkou dne : 18.10.2024</t>
  </si>
  <si>
    <t>Mgr. Věra Vaníčková</t>
  </si>
  <si>
    <t>tel.: 732 407 719</t>
  </si>
  <si>
    <t>Ředitel příspěvkové organizace: Mgr. Věra Vaníčková</t>
  </si>
  <si>
    <t>sk 52 platy</t>
  </si>
  <si>
    <t>sk.52 odvody</t>
  </si>
  <si>
    <t>Název organizace: Pečovatelská služba Lomnice nad Popelkou, příspěvková organizace</t>
  </si>
  <si>
    <t>Návrh rozpočtu příspěvkové organizace na rok 2025</t>
  </si>
  <si>
    <t>datum: 18.10.2024</t>
  </si>
  <si>
    <t xml:space="preserve">Název organizace: Pečovatelská služba Lomnice nad Popelkou, </t>
  </si>
  <si>
    <t xml:space="preserve">                                      příspěvková organizace</t>
  </si>
  <si>
    <t>Název organizace: Pečovatelská služba Lomnice nad Popelkou</t>
  </si>
  <si>
    <t xml:space="preserve">                               příspěvková organizace</t>
  </si>
  <si>
    <t>Návrh rozpočtu fondů na rok 2025</t>
  </si>
  <si>
    <t>Organizace: Pečovatelská služba Lomnice nad Popelkou, příspěvková organizace</t>
  </si>
  <si>
    <t>Návrh odpisového plánu na rok 2025</t>
  </si>
  <si>
    <t>Auto Suzuki Sx4</t>
  </si>
  <si>
    <t>Auto Fiat Panda</t>
  </si>
  <si>
    <t>Auto VW Caddy</t>
  </si>
  <si>
    <t>zvedák z lehu do sedu</t>
  </si>
  <si>
    <t>Pečovatelská služba Lomnice nad Popelkou, příspěvková organizace</t>
  </si>
  <si>
    <t>Plnění rozpočtu za rok 2024</t>
  </si>
  <si>
    <t>sk 52 platy a odvody</t>
  </si>
  <si>
    <t>Dne: 18.10.2024</t>
  </si>
  <si>
    <t xml:space="preserve">           Mgr. Věra Vaníčková</t>
  </si>
  <si>
    <t>Mgr. Věra Vaníčková, Mgr. Karel Bůna</t>
  </si>
  <si>
    <t>Mgr. Karel Bůna</t>
  </si>
  <si>
    <t xml:space="preserve">           Mgr. Karel Bůna</t>
  </si>
  <si>
    <t xml:space="preserve">               Mgr. Věra Vaníčková, Mgr. Karel Bůna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</si>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</sst>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color indexed="8"/>
      <name val="Times New Roman"/>
      <family val="1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9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4" borderId="1" xfId="0" applyFill="1" applyBorder="1"/>
    <xf numFmtId="0" fontId="3" fillId="5" borderId="1" xfId="0" applyFont="1" applyFill="1" applyBorder="1" applyAlignment="1">
      <alignment wrapText="1"/>
    </xf>
    <xf numFmtId="0" fontId="0" fillId="5" borderId="1" xfId="0" applyFill="1" applyBorder="1"/>
    <xf numFmtId="0" fontId="3" fillId="0" borderId="1" xfId="0" applyFont="1" applyBorder="1"/>
    <xf numFmtId="0" fontId="3" fillId="5" borderId="1" xfId="0" applyFont="1" applyFill="1" applyBorder="1"/>
    <xf numFmtId="0" fontId="0" fillId="0" borderId="2" xfId="0" applyBorder="1"/>
    <xf numFmtId="0" fontId="3" fillId="7" borderId="3" xfId="0" applyFont="1" applyFill="1" applyBorder="1" applyAlignment="1">
      <alignment wrapText="1"/>
    </xf>
    <xf numFmtId="0" fontId="3" fillId="7" borderId="3" xfId="0" applyFont="1" applyFill="1" applyBorder="1"/>
    <xf numFmtId="0" fontId="3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8" borderId="4" xfId="0" applyFont="1" applyFill="1" applyBorder="1"/>
    <xf numFmtId="0" fontId="9" fillId="0" borderId="2" xfId="0" applyFont="1" applyBorder="1"/>
    <xf numFmtId="0" fontId="10" fillId="0" borderId="2" xfId="0" applyFont="1" applyBorder="1"/>
    <xf numFmtId="0" fontId="3" fillId="0" borderId="2" xfId="0" applyFont="1" applyBorder="1"/>
    <xf numFmtId="0" fontId="11" fillId="0" borderId="5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3" fillId="0" borderId="6" xfId="0" applyFont="1" applyBorder="1"/>
    <xf numFmtId="0" fontId="0" fillId="0" borderId="6" xfId="0" applyBorder="1"/>
    <xf numFmtId="3" fontId="0" fillId="0" borderId="0" xfId="0" applyNumberFormat="1"/>
    <xf numFmtId="3" fontId="8" fillId="0" borderId="0" xfId="0" applyNumberFormat="1" applyFont="1"/>
    <xf numFmtId="0" fontId="12" fillId="0" borderId="0" xfId="0" applyFont="1"/>
    <xf numFmtId="3" fontId="12" fillId="0" borderId="0" xfId="0" applyNumberFormat="1" applyFont="1"/>
    <xf numFmtId="3" fontId="3" fillId="0" borderId="1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3" fontId="0" fillId="0" borderId="1" xfId="0" applyNumberFormat="1" applyBorder="1"/>
    <xf numFmtId="3" fontId="0" fillId="0" borderId="7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4" borderId="1" xfId="0" applyNumberFormat="1" applyFill="1" applyBorder="1"/>
    <xf numFmtId="3" fontId="0" fillId="4" borderId="7" xfId="0" applyNumberFormat="1" applyFill="1" applyBorder="1"/>
    <xf numFmtId="3" fontId="0" fillId="5" borderId="1" xfId="0" applyNumberFormat="1" applyFill="1" applyBorder="1"/>
    <xf numFmtId="3" fontId="0" fillId="5" borderId="1" xfId="0" applyNumberFormat="1" applyFill="1" applyBorder="1" applyAlignment="1">
      <alignment horizontal="right"/>
    </xf>
    <xf numFmtId="3" fontId="0" fillId="5" borderId="7" xfId="0" applyNumberFormat="1" applyFill="1" applyBorder="1" applyAlignment="1">
      <alignment horizontal="right"/>
    </xf>
    <xf numFmtId="3" fontId="0" fillId="5" borderId="13" xfId="0" applyNumberFormat="1" applyFill="1" applyBorder="1" applyAlignment="1">
      <alignment horizontal="right"/>
    </xf>
    <xf numFmtId="3" fontId="0" fillId="5" borderId="14" xfId="0" applyNumberFormat="1" applyFill="1" applyBorder="1" applyAlignment="1">
      <alignment horizontal="right"/>
    </xf>
    <xf numFmtId="3" fontId="0" fillId="5" borderId="15" xfId="0" applyNumberFormat="1" applyFill="1" applyBorder="1" applyAlignment="1">
      <alignment horizontal="right"/>
    </xf>
    <xf numFmtId="3" fontId="3" fillId="0" borderId="19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5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0" fillId="0" borderId="4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0" fillId="0" borderId="36" xfId="0" applyNumberFormat="1" applyBorder="1"/>
    <xf numFmtId="0" fontId="0" fillId="0" borderId="37" xfId="0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3" fontId="0" fillId="0" borderId="41" xfId="0" applyNumberFormat="1" applyBorder="1"/>
    <xf numFmtId="3" fontId="0" fillId="0" borderId="6" xfId="0" applyNumberFormat="1" applyBorder="1"/>
    <xf numFmtId="3" fontId="0" fillId="0" borderId="20" xfId="0" applyNumberFormat="1" applyBorder="1"/>
    <xf numFmtId="0" fontId="3" fillId="0" borderId="42" xfId="0" applyFont="1" applyBorder="1"/>
    <xf numFmtId="3" fontId="0" fillId="0" borderId="43" xfId="0" applyNumberFormat="1" applyBorder="1" applyAlignment="1">
      <alignment horizontal="right"/>
    </xf>
    <xf numFmtId="3" fontId="0" fillId="0" borderId="44" xfId="0" applyNumberFormat="1" applyBorder="1" applyAlignment="1">
      <alignment horizontal="right"/>
    </xf>
    <xf numFmtId="3" fontId="0" fillId="0" borderId="45" xfId="0" applyNumberFormat="1" applyBorder="1" applyAlignment="1">
      <alignment horizontal="right"/>
    </xf>
    <xf numFmtId="3" fontId="0" fillId="0" borderId="46" xfId="0" applyNumberFormat="1" applyBorder="1" applyAlignment="1">
      <alignment horizontal="right"/>
    </xf>
    <xf numFmtId="3" fontId="0" fillId="0" borderId="47" xfId="0" applyNumberFormat="1" applyBorder="1" applyAlignment="1">
      <alignment horizontal="right"/>
    </xf>
    <xf numFmtId="0" fontId="3" fillId="0" borderId="48" xfId="0" applyFont="1" applyBorder="1"/>
    <xf numFmtId="3" fontId="0" fillId="0" borderId="48" xfId="0" applyNumberFormat="1" applyBorder="1" applyAlignment="1">
      <alignment horizontal="right"/>
    </xf>
    <xf numFmtId="3" fontId="0" fillId="0" borderId="49" xfId="0" applyNumberFormat="1" applyBorder="1"/>
    <xf numFmtId="3" fontId="0" fillId="0" borderId="50" xfId="0" applyNumberFormat="1" applyBorder="1"/>
    <xf numFmtId="3" fontId="0" fillId="0" borderId="51" xfId="0" applyNumberFormat="1" applyBorder="1"/>
    <xf numFmtId="3" fontId="0" fillId="0" borderId="17" xfId="0" applyNumberFormat="1" applyBorder="1"/>
    <xf numFmtId="3" fontId="0" fillId="0" borderId="52" xfId="0" applyNumberFormat="1" applyBorder="1"/>
    <xf numFmtId="3" fontId="0" fillId="0" borderId="53" xfId="0" applyNumberFormat="1" applyBorder="1"/>
    <xf numFmtId="3" fontId="0" fillId="0" borderId="54" xfId="0" applyNumberFormat="1" applyBorder="1"/>
    <xf numFmtId="3" fontId="0" fillId="0" borderId="55" xfId="0" applyNumberFormat="1" applyBorder="1"/>
    <xf numFmtId="3" fontId="0" fillId="0" borderId="56" xfId="0" applyNumberFormat="1" applyBorder="1"/>
    <xf numFmtId="0" fontId="0" fillId="0" borderId="37" xfId="0" applyBorder="1" applyAlignment="1">
      <alignment wrapText="1"/>
    </xf>
    <xf numFmtId="3" fontId="0" fillId="0" borderId="57" xfId="0" applyNumberFormat="1" applyBorder="1"/>
    <xf numFmtId="3" fontId="0" fillId="0" borderId="58" xfId="0" applyNumberFormat="1" applyBorder="1"/>
    <xf numFmtId="3" fontId="0" fillId="0" borderId="19" xfId="0" applyNumberFormat="1" applyBorder="1"/>
    <xf numFmtId="3" fontId="0" fillId="0" borderId="42" xfId="0" applyNumberFormat="1" applyBorder="1" applyAlignment="1">
      <alignment horizontal="right"/>
    </xf>
    <xf numFmtId="3" fontId="3" fillId="0" borderId="41" xfId="0" applyNumberFormat="1" applyFont="1" applyBorder="1" applyAlignment="1">
      <alignment horizontal="center"/>
    </xf>
    <xf numFmtId="3" fontId="3" fillId="0" borderId="64" xfId="0" applyNumberFormat="1" applyFont="1" applyBorder="1" applyAlignment="1">
      <alignment horizontal="center"/>
    </xf>
    <xf numFmtId="0" fontId="0" fillId="0" borderId="11" xfId="0" applyBorder="1"/>
    <xf numFmtId="3" fontId="0" fillId="0" borderId="65" xfId="0" applyNumberFormat="1" applyBorder="1"/>
    <xf numFmtId="3" fontId="0" fillId="0" borderId="66" xfId="0" applyNumberFormat="1" applyBorder="1"/>
    <xf numFmtId="3" fontId="0" fillId="0" borderId="67" xfId="0" applyNumberFormat="1" applyBorder="1"/>
    <xf numFmtId="3" fontId="0" fillId="0" borderId="68" xfId="0" applyNumberFormat="1" applyBorder="1"/>
    <xf numFmtId="3" fontId="0" fillId="0" borderId="69" xfId="0" applyNumberFormat="1" applyBorder="1"/>
    <xf numFmtId="0" fontId="0" fillId="0" borderId="11" xfId="0" applyBorder="1" applyAlignment="1">
      <alignment wrapText="1"/>
    </xf>
    <xf numFmtId="0" fontId="0" fillId="0" borderId="70" xfId="0" applyBorder="1" applyAlignment="1">
      <alignment wrapText="1"/>
    </xf>
    <xf numFmtId="3" fontId="0" fillId="0" borderId="71" xfId="0" applyNumberFormat="1" applyBorder="1"/>
    <xf numFmtId="0" fontId="3" fillId="0" borderId="72" xfId="0" applyFont="1" applyBorder="1"/>
    <xf numFmtId="3" fontId="0" fillId="0" borderId="73" xfId="0" applyNumberFormat="1" applyBorder="1" applyAlignment="1">
      <alignment horizontal="right"/>
    </xf>
    <xf numFmtId="3" fontId="0" fillId="0" borderId="74" xfId="0" applyNumberFormat="1" applyBorder="1" applyAlignment="1">
      <alignment horizontal="right"/>
    </xf>
    <xf numFmtId="0" fontId="3" fillId="0" borderId="75" xfId="0" applyFont="1" applyBorder="1"/>
    <xf numFmtId="3" fontId="0" fillId="0" borderId="76" xfId="0" applyNumberFormat="1" applyBorder="1" applyAlignment="1">
      <alignment horizontal="right"/>
    </xf>
    <xf numFmtId="0" fontId="0" fillId="0" borderId="77" xfId="0" applyBorder="1"/>
    <xf numFmtId="3" fontId="0" fillId="0" borderId="78" xfId="0" applyNumberFormat="1" applyBorder="1"/>
    <xf numFmtId="3" fontId="0" fillId="0" borderId="79" xfId="0" applyNumberFormat="1" applyBorder="1"/>
    <xf numFmtId="3" fontId="0" fillId="0" borderId="80" xfId="0" applyNumberFormat="1" applyBorder="1"/>
    <xf numFmtId="0" fontId="3" fillId="5" borderId="44" xfId="0" applyFont="1" applyFill="1" applyBorder="1"/>
    <xf numFmtId="3" fontId="0" fillId="5" borderId="48" xfId="0" applyNumberFormat="1" applyFill="1" applyBorder="1"/>
    <xf numFmtId="3" fontId="0" fillId="0" borderId="2" xfId="0" applyNumberFormat="1" applyBorder="1"/>
    <xf numFmtId="0" fontId="3" fillId="7" borderId="81" xfId="0" applyFont="1" applyFill="1" applyBorder="1" applyAlignment="1">
      <alignment wrapText="1"/>
    </xf>
    <xf numFmtId="3" fontId="3" fillId="7" borderId="3" xfId="0" applyNumberFormat="1" applyFont="1" applyFill="1" applyBorder="1"/>
    <xf numFmtId="0" fontId="0" fillId="9" borderId="1" xfId="0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17" fillId="0" borderId="82" xfId="0" applyFont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wrapText="1"/>
    </xf>
    <xf numFmtId="0" fontId="17" fillId="10" borderId="83" xfId="0" applyFont="1" applyFill="1" applyBorder="1" applyAlignment="1">
      <alignment horizontal="center" vertical="center" wrapText="1"/>
    </xf>
    <xf numFmtId="0" fontId="17" fillId="11" borderId="83" xfId="0" applyFont="1" applyFill="1" applyBorder="1" applyAlignment="1">
      <alignment horizontal="center" vertical="center" wrapText="1"/>
    </xf>
    <xf numFmtId="0" fontId="17" fillId="12" borderId="83" xfId="0" applyFont="1" applyFill="1" applyBorder="1" applyAlignment="1">
      <alignment horizontal="center" vertical="center" wrapText="1"/>
    </xf>
    <xf numFmtId="0" fontId="17" fillId="12" borderId="84" xfId="0" applyFont="1" applyFill="1" applyBorder="1" applyAlignment="1">
      <alignment horizontal="center" vertical="center" wrapText="1"/>
    </xf>
    <xf numFmtId="4" fontId="17" fillId="13" borderId="83" xfId="0" applyNumberFormat="1" applyFont="1" applyFill="1" applyBorder="1" applyAlignment="1">
      <alignment horizontal="right" vertical="center" wrapText="1"/>
    </xf>
    <xf numFmtId="4" fontId="17" fillId="13" borderId="84" xfId="0" applyNumberFormat="1" applyFont="1" applyFill="1" applyBorder="1" applyAlignment="1">
      <alignment horizontal="right" vertical="center" wrapText="1"/>
    </xf>
    <xf numFmtId="0" fontId="17" fillId="0" borderId="51" xfId="0" applyFont="1" applyBorder="1" applyAlignment="1">
      <alignment horizontal="center" vertical="center"/>
    </xf>
    <xf numFmtId="4" fontId="17" fillId="0" borderId="5" xfId="0" applyNumberFormat="1" applyFont="1" applyBorder="1"/>
    <xf numFmtId="4" fontId="17" fillId="0" borderId="25" xfId="0" applyNumberFormat="1" applyFont="1" applyBorder="1"/>
    <xf numFmtId="0" fontId="18" fillId="0" borderId="24" xfId="0" applyFont="1" applyBorder="1" applyAlignment="1">
      <alignment horizontal="left" vertical="center" indent="1"/>
    </xf>
    <xf numFmtId="4" fontId="18" fillId="0" borderId="4" xfId="0" applyNumberFormat="1" applyFont="1" applyBorder="1"/>
    <xf numFmtId="4" fontId="18" fillId="0" borderId="30" xfId="0" applyNumberFormat="1" applyFont="1" applyBorder="1"/>
    <xf numFmtId="0" fontId="18" fillId="0" borderId="29" xfId="0" applyFont="1" applyBorder="1" applyAlignment="1">
      <alignment horizontal="left" vertical="center" indent="1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indent="1"/>
    </xf>
    <xf numFmtId="4" fontId="19" fillId="0" borderId="4" xfId="0" applyNumberFormat="1" applyFont="1" applyBorder="1"/>
    <xf numFmtId="4" fontId="19" fillId="0" borderId="30" xfId="0" applyNumberFormat="1" applyFont="1" applyBorder="1"/>
    <xf numFmtId="0" fontId="17" fillId="0" borderId="53" xfId="0" applyFont="1" applyBorder="1" applyAlignment="1">
      <alignment horizontal="center" vertical="center"/>
    </xf>
    <xf numFmtId="4" fontId="17" fillId="0" borderId="4" xfId="0" applyNumberFormat="1" applyFont="1" applyBorder="1"/>
    <xf numFmtId="4" fontId="17" fillId="0" borderId="30" xfId="0" applyNumberFormat="1" applyFont="1" applyBorder="1"/>
    <xf numFmtId="0" fontId="17" fillId="0" borderId="4" xfId="0" applyFont="1" applyBorder="1" applyAlignment="1">
      <alignment horizontal="left" vertical="center"/>
    </xf>
    <xf numFmtId="0" fontId="18" fillId="0" borderId="85" xfId="0" applyFont="1" applyBorder="1" applyAlignment="1">
      <alignment horizontal="left" vertical="center" indent="1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indent="1"/>
    </xf>
    <xf numFmtId="4" fontId="19" fillId="0" borderId="6" xfId="0" applyNumberFormat="1" applyFont="1" applyBorder="1"/>
    <xf numFmtId="4" fontId="19" fillId="0" borderId="20" xfId="0" applyNumberFormat="1" applyFont="1" applyBorder="1"/>
    <xf numFmtId="4" fontId="17" fillId="13" borderId="83" xfId="0" applyNumberFormat="1" applyFont="1" applyFill="1" applyBorder="1"/>
    <xf numFmtId="4" fontId="17" fillId="13" borderId="84" xfId="0" applyNumberFormat="1" applyFont="1" applyFill="1" applyBorder="1"/>
    <xf numFmtId="0" fontId="17" fillId="0" borderId="51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4" xfId="0" applyFont="1" applyBorder="1" applyAlignment="1">
      <alignment horizontal="left" indent="1"/>
    </xf>
    <xf numFmtId="0" fontId="17" fillId="0" borderId="53" xfId="0" applyFont="1" applyBorder="1" applyAlignment="1">
      <alignment horizontal="center"/>
    </xf>
    <xf numFmtId="0" fontId="18" fillId="0" borderId="29" xfId="0" applyFont="1" applyBorder="1" applyAlignment="1">
      <alignment horizontal="left" indent="1"/>
    </xf>
    <xf numFmtId="0" fontId="19" fillId="0" borderId="34" xfId="0" applyFont="1" applyBorder="1" applyAlignment="1">
      <alignment horizontal="center"/>
    </xf>
    <xf numFmtId="0" fontId="19" fillId="0" borderId="34" xfId="0" applyFont="1" applyBorder="1" applyAlignment="1">
      <alignment horizontal="left" indent="1"/>
    </xf>
    <xf numFmtId="4" fontId="19" fillId="0" borderId="34" xfId="0" applyNumberFormat="1" applyFont="1" applyBorder="1"/>
    <xf numFmtId="4" fontId="19" fillId="0" borderId="35" xfId="0" applyNumberFormat="1" applyFont="1" applyBorder="1"/>
    <xf numFmtId="0" fontId="17" fillId="0" borderId="0" xfId="0" applyFont="1" applyAlignment="1">
      <alignment horizontal="center"/>
    </xf>
    <xf numFmtId="4" fontId="17" fillId="0" borderId="0" xfId="0" applyNumberFormat="1" applyFont="1"/>
    <xf numFmtId="0" fontId="20" fillId="0" borderId="0" xfId="0" applyFont="1"/>
    <xf numFmtId="4" fontId="0" fillId="0" borderId="4" xfId="0" applyNumberFormat="1" applyBorder="1"/>
    <xf numFmtId="14" fontId="0" fillId="0" borderId="0" xfId="0" applyNumberFormat="1"/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7" fillId="13" borderId="82" xfId="0" applyFont="1" applyFill="1" applyBorder="1" applyAlignment="1">
      <alignment horizontal="center"/>
    </xf>
    <xf numFmtId="0" fontId="17" fillId="0" borderId="5" xfId="0" applyFont="1" applyBorder="1" applyAlignment="1">
      <alignment horizontal="left" indent="1"/>
    </xf>
    <xf numFmtId="0" fontId="19" fillId="0" borderId="56" xfId="0" applyFont="1" applyBorder="1" applyAlignment="1">
      <alignment horizontal="center"/>
    </xf>
    <xf numFmtId="0" fontId="17" fillId="0" borderId="4" xfId="0" applyFont="1" applyBorder="1" applyAlignment="1">
      <alignment horizontal="left" indent="1"/>
    </xf>
    <xf numFmtId="0" fontId="19" fillId="0" borderId="53" xfId="0" applyFont="1" applyBorder="1" applyAlignment="1">
      <alignment horizontal="center"/>
    </xf>
    <xf numFmtId="0" fontId="19" fillId="0" borderId="53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indent="1"/>
    </xf>
    <xf numFmtId="0" fontId="19" fillId="0" borderId="19" xfId="0" applyFont="1" applyBorder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7" fillId="13" borderId="82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indent="1"/>
    </xf>
    <xf numFmtId="0" fontId="17" fillId="0" borderId="5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3" fillId="6" borderId="8" xfId="0" applyFont="1" applyFill="1" applyBorder="1" applyAlignment="1">
      <alignment vertical="center" wrapText="1"/>
    </xf>
    <xf numFmtId="0" fontId="3" fillId="6" borderId="11" xfId="0" applyFont="1" applyFill="1" applyBorder="1" applyAlignment="1">
      <alignment vertical="center" wrapText="1"/>
    </xf>
    <xf numFmtId="3" fontId="5" fillId="0" borderId="59" xfId="0" applyNumberFormat="1" applyFont="1" applyBorder="1" applyAlignment="1">
      <alignment vertical="center" wrapText="1"/>
    </xf>
    <xf numFmtId="3" fontId="5" fillId="0" borderId="3" xfId="0" applyNumberFormat="1" applyFont="1" applyBorder="1" applyAlignment="1">
      <alignment vertical="center" wrapText="1"/>
    </xf>
    <xf numFmtId="0" fontId="12" fillId="0" borderId="60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3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" fontId="5" fillId="0" borderId="18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0" xfId="0" applyFont="1"/>
    <xf numFmtId="3" fontId="1" fillId="0" borderId="0" xfId="0" applyNumberFormat="1" applyFont="1"/>
    <xf numFmtId="4" fontId="19" fillId="0" borderId="86" xfId="0" applyNumberFormat="1" applyFont="1" applyBorder="1"/>
    <xf numFmtId="4" fontId="18" fillId="0" borderId="35" xfId="0" applyNumberFormat="1" applyFont="1" applyBorder="1"/>
    <xf numFmtId="4" fontId="18" fillId="0" borderId="25" xfId="0" applyNumberFormat="1" applyFont="1" applyBorder="1"/>
    <xf numFmtId="4" fontId="19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opLeftCell="A4" workbookViewId="0">
      <selection activeCell="A24" sqref="A24"/>
    </sheetView>
  </sheetViews>
  <sheetFormatPr defaultRowHeight="15" x14ac:dyDescent="0.25"/>
  <cols>
    <col min="1" max="1" width="43.85546875" customWidth="1"/>
    <col min="2" max="2" width="9.42578125" customWidth="1"/>
    <col min="3" max="3" width="10.28515625" customWidth="1"/>
    <col min="4" max="4" width="9.28515625" customWidth="1"/>
    <col min="5" max="5" width="9.7109375" customWidth="1"/>
  </cols>
  <sheetData>
    <row r="1" spans="1:5" x14ac:dyDescent="0.25">
      <c r="A1" s="223" t="s">
        <v>265</v>
      </c>
      <c r="B1" s="223"/>
      <c r="C1" s="223"/>
      <c r="E1" s="130" t="s">
        <v>0</v>
      </c>
    </row>
    <row r="2" spans="1:5" x14ac:dyDescent="0.25">
      <c r="A2" s="223" t="s">
        <v>266</v>
      </c>
      <c r="B2" s="223"/>
      <c r="C2" s="223"/>
    </row>
    <row r="3" spans="1:5" x14ac:dyDescent="0.25">
      <c r="B3" s="175"/>
      <c r="C3" s="175"/>
    </row>
    <row r="5" spans="1:5" ht="15.75" x14ac:dyDescent="0.25">
      <c r="A5" s="1" t="s">
        <v>145</v>
      </c>
      <c r="C5" s="2"/>
      <c r="E5" t="s">
        <v>1</v>
      </c>
    </row>
    <row r="6" spans="1:5" x14ac:dyDescent="0.25">
      <c r="A6" s="3"/>
      <c r="B6" s="125">
        <v>2026</v>
      </c>
      <c r="C6" s="125">
        <v>2027</v>
      </c>
      <c r="D6" s="4" t="s">
        <v>142</v>
      </c>
      <c r="E6" s="4" t="s">
        <v>143</v>
      </c>
    </row>
    <row r="7" spans="1:5" x14ac:dyDescent="0.25">
      <c r="A7" s="5" t="s">
        <v>2</v>
      </c>
      <c r="B7" s="6">
        <f>SUM(B8:B13)</f>
        <v>7034</v>
      </c>
      <c r="C7" s="6">
        <f>SUM(C8:C13)</f>
        <v>7034</v>
      </c>
      <c r="D7" s="6">
        <f>SUM(D8:D13)</f>
        <v>0</v>
      </c>
      <c r="E7" s="6">
        <f>SUM(E8:E13)</f>
        <v>0</v>
      </c>
    </row>
    <row r="8" spans="1:5" x14ac:dyDescent="0.25">
      <c r="A8" s="3" t="s">
        <v>3</v>
      </c>
      <c r="B8" s="6">
        <v>2200</v>
      </c>
      <c r="C8" s="6">
        <v>2200</v>
      </c>
      <c r="D8" s="6"/>
      <c r="E8" s="6"/>
    </row>
    <row r="9" spans="1:5" x14ac:dyDescent="0.25">
      <c r="A9" s="3" t="s">
        <v>4</v>
      </c>
      <c r="B9" s="6">
        <v>4100</v>
      </c>
      <c r="C9" s="6">
        <v>4100</v>
      </c>
      <c r="D9" s="6"/>
      <c r="E9" s="6"/>
    </row>
    <row r="10" spans="1:5" x14ac:dyDescent="0.25">
      <c r="A10" s="3" t="s">
        <v>5</v>
      </c>
      <c r="B10" s="6">
        <v>700</v>
      </c>
      <c r="C10" s="6">
        <v>700</v>
      </c>
      <c r="D10" s="6"/>
      <c r="E10" s="6"/>
    </row>
    <row r="11" spans="1:5" x14ac:dyDescent="0.25">
      <c r="A11" s="3" t="s">
        <v>6</v>
      </c>
      <c r="B11" s="6">
        <v>34</v>
      </c>
      <c r="C11" s="6">
        <v>34</v>
      </c>
      <c r="D11" s="6"/>
      <c r="E11" s="6"/>
    </row>
    <row r="12" spans="1:5" x14ac:dyDescent="0.25">
      <c r="A12" s="3" t="s">
        <v>7</v>
      </c>
      <c r="B12" s="6"/>
      <c r="C12" s="6"/>
      <c r="D12" s="6"/>
      <c r="E12" s="6"/>
    </row>
    <row r="13" spans="1:5" x14ac:dyDescent="0.25">
      <c r="A13" s="3" t="s">
        <v>8</v>
      </c>
      <c r="B13" s="6"/>
      <c r="C13" s="6"/>
      <c r="D13" s="6"/>
      <c r="E13" s="6"/>
    </row>
    <row r="14" spans="1:5" x14ac:dyDescent="0.25">
      <c r="A14" s="5" t="s">
        <v>9</v>
      </c>
      <c r="B14" s="6">
        <f>SUM(B15:B19)</f>
        <v>7034</v>
      </c>
      <c r="C14" s="6">
        <f>SUM(C15:C19)</f>
        <v>7034</v>
      </c>
      <c r="D14" s="6">
        <f>SUM(D15:D19)</f>
        <v>0</v>
      </c>
      <c r="E14" s="6">
        <f>SUM(E15:E19)</f>
        <v>0</v>
      </c>
    </row>
    <row r="15" spans="1:5" x14ac:dyDescent="0.25">
      <c r="A15" s="3" t="s">
        <v>10</v>
      </c>
      <c r="B15" s="6">
        <v>700</v>
      </c>
      <c r="C15" s="6">
        <v>700</v>
      </c>
      <c r="D15" s="6"/>
      <c r="E15" s="6"/>
    </row>
    <row r="16" spans="1:5" x14ac:dyDescent="0.25">
      <c r="A16" s="3" t="s">
        <v>11</v>
      </c>
      <c r="B16" s="6">
        <v>527</v>
      </c>
      <c r="C16" s="6">
        <v>527</v>
      </c>
      <c r="D16" s="6"/>
      <c r="E16" s="6"/>
    </row>
    <row r="17" spans="1:6" x14ac:dyDescent="0.25">
      <c r="A17" s="3" t="s">
        <v>12</v>
      </c>
      <c r="B17" s="6">
        <v>5731</v>
      </c>
      <c r="C17" s="6">
        <v>5731</v>
      </c>
      <c r="D17" s="6"/>
      <c r="E17" s="6"/>
    </row>
    <row r="18" spans="1:6" x14ac:dyDescent="0.25">
      <c r="A18" s="3" t="s">
        <v>13</v>
      </c>
      <c r="B18" s="6">
        <v>76</v>
      </c>
      <c r="C18" s="6">
        <v>76</v>
      </c>
      <c r="D18" s="6"/>
      <c r="E18" s="6"/>
    </row>
    <row r="19" spans="1:6" x14ac:dyDescent="0.25">
      <c r="A19" s="3" t="s">
        <v>14</v>
      </c>
      <c r="B19" s="6"/>
      <c r="C19" s="6"/>
      <c r="D19" s="6"/>
      <c r="E19" s="6"/>
    </row>
    <row r="23" spans="1:6" x14ac:dyDescent="0.25">
      <c r="A23" t="s">
        <v>264</v>
      </c>
      <c r="C23" t="s">
        <v>58</v>
      </c>
      <c r="E23" t="s">
        <v>59</v>
      </c>
    </row>
    <row r="24" spans="1:6" x14ac:dyDescent="0.25">
      <c r="A24" t="s">
        <v>281</v>
      </c>
    </row>
    <row r="28" spans="1:6" x14ac:dyDescent="0.25">
      <c r="A28" s="129" t="s">
        <v>144</v>
      </c>
      <c r="B28" s="126"/>
      <c r="C28" s="126"/>
      <c r="D28" s="126"/>
      <c r="E28" s="126"/>
    </row>
    <row r="29" spans="1:6" x14ac:dyDescent="0.25">
      <c r="A29" s="127" t="s">
        <v>151</v>
      </c>
      <c r="B29" s="127"/>
      <c r="C29" s="127"/>
      <c r="D29" s="127"/>
      <c r="E29" s="127"/>
      <c r="F29" s="12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76"/>
  <sheetViews>
    <sheetView topLeftCell="A43" workbookViewId="0">
      <selection activeCell="G60" sqref="G60"/>
    </sheetView>
  </sheetViews>
  <sheetFormatPr defaultRowHeight="15" x14ac:dyDescent="0.25"/>
  <cols>
    <col min="1" max="1" width="24.42578125" customWidth="1"/>
    <col min="2" max="2" width="10.7109375" customWidth="1"/>
    <col min="3" max="3" width="10.28515625" customWidth="1"/>
    <col min="4" max="4" width="11.7109375" customWidth="1"/>
    <col min="5" max="5" width="10.85546875" customWidth="1"/>
    <col min="7" max="7" width="10.5703125" customWidth="1"/>
  </cols>
  <sheetData>
    <row r="1" spans="1:7" x14ac:dyDescent="0.25">
      <c r="G1" t="s">
        <v>15</v>
      </c>
    </row>
    <row r="2" spans="1:7" x14ac:dyDescent="0.25">
      <c r="A2" s="223" t="s">
        <v>262</v>
      </c>
    </row>
    <row r="5" spans="1:7" ht="15.75" x14ac:dyDescent="0.25">
      <c r="A5" s="178" t="s">
        <v>263</v>
      </c>
      <c r="B5" s="178"/>
      <c r="C5" s="178"/>
      <c r="D5" s="178"/>
      <c r="E5" s="178"/>
      <c r="F5" s="178"/>
      <c r="G5" s="178"/>
    </row>
    <row r="6" spans="1:7" x14ac:dyDescent="0.25">
      <c r="G6" s="2" t="s">
        <v>1</v>
      </c>
    </row>
    <row r="7" spans="1:7" ht="18" customHeight="1" x14ac:dyDescent="0.25">
      <c r="A7" s="179" t="s">
        <v>17</v>
      </c>
      <c r="B7" s="180" t="s">
        <v>18</v>
      </c>
      <c r="C7" s="181" t="s">
        <v>19</v>
      </c>
      <c r="D7" s="181" t="s">
        <v>60</v>
      </c>
      <c r="E7" s="183" t="s">
        <v>20</v>
      </c>
      <c r="F7" s="180" t="s">
        <v>21</v>
      </c>
      <c r="G7" s="180" t="s">
        <v>22</v>
      </c>
    </row>
    <row r="8" spans="1:7" ht="18" customHeight="1" x14ac:dyDescent="0.25">
      <c r="A8" s="179"/>
      <c r="B8" s="180"/>
      <c r="C8" s="180"/>
      <c r="D8" s="182"/>
      <c r="E8" s="183"/>
      <c r="F8" s="180"/>
      <c r="G8" s="180"/>
    </row>
    <row r="9" spans="1:7" ht="28.15" customHeight="1" x14ac:dyDescent="0.25">
      <c r="A9" s="7" t="s">
        <v>23</v>
      </c>
      <c r="B9" s="3">
        <v>2050</v>
      </c>
      <c r="C9" s="3"/>
      <c r="D9" s="3">
        <v>1800</v>
      </c>
      <c r="E9" s="3">
        <v>2250</v>
      </c>
      <c r="F9" s="3"/>
      <c r="G9" s="3"/>
    </row>
    <row r="10" spans="1:7" ht="28.15" customHeight="1" x14ac:dyDescent="0.25">
      <c r="A10" s="7" t="s">
        <v>24</v>
      </c>
      <c r="B10" s="3"/>
      <c r="C10" s="3"/>
      <c r="D10" s="3"/>
      <c r="E10" s="3"/>
      <c r="F10" s="3"/>
      <c r="G10" s="3"/>
    </row>
    <row r="11" spans="1:7" ht="28.15" customHeight="1" x14ac:dyDescent="0.25">
      <c r="A11" s="7" t="s">
        <v>25</v>
      </c>
      <c r="B11" s="3">
        <v>3548</v>
      </c>
      <c r="C11" s="3"/>
      <c r="D11" s="3">
        <v>3114</v>
      </c>
      <c r="E11" s="3">
        <v>3929</v>
      </c>
      <c r="F11" s="3"/>
      <c r="G11" s="3"/>
    </row>
    <row r="12" spans="1:7" ht="28.15" customHeight="1" x14ac:dyDescent="0.25">
      <c r="A12" s="8" t="s">
        <v>26</v>
      </c>
      <c r="B12" s="3">
        <v>600</v>
      </c>
      <c r="C12" s="3"/>
      <c r="D12" s="3">
        <v>1155</v>
      </c>
      <c r="E12" s="3">
        <v>700</v>
      </c>
      <c r="F12" s="3"/>
      <c r="G12" s="3"/>
    </row>
    <row r="13" spans="1:7" ht="28.15" customHeight="1" x14ac:dyDescent="0.25">
      <c r="A13" s="8" t="s">
        <v>27</v>
      </c>
      <c r="B13" s="9">
        <v>34</v>
      </c>
      <c r="C13" s="9"/>
      <c r="D13" s="9">
        <v>34</v>
      </c>
      <c r="E13" s="9">
        <v>34</v>
      </c>
      <c r="F13" s="9"/>
      <c r="G13" s="9"/>
    </row>
    <row r="14" spans="1:7" ht="28.15" customHeight="1" x14ac:dyDescent="0.25">
      <c r="A14" s="8" t="s">
        <v>28</v>
      </c>
      <c r="B14" s="3"/>
      <c r="C14" s="3"/>
      <c r="D14" s="3"/>
      <c r="E14" s="3"/>
      <c r="F14" s="3"/>
      <c r="G14" s="3"/>
    </row>
    <row r="15" spans="1:7" ht="28.15" customHeight="1" x14ac:dyDescent="0.25">
      <c r="A15" s="8" t="s">
        <v>29</v>
      </c>
      <c r="B15" s="3"/>
      <c r="C15" s="3"/>
      <c r="D15" s="3"/>
      <c r="E15" s="3"/>
      <c r="F15" s="3"/>
      <c r="G15" s="3"/>
    </row>
    <row r="16" spans="1:7" ht="28.15" customHeight="1" x14ac:dyDescent="0.25">
      <c r="A16" s="8" t="s">
        <v>30</v>
      </c>
      <c r="B16" s="3"/>
      <c r="C16" s="3"/>
      <c r="D16" s="3"/>
      <c r="E16" s="3"/>
      <c r="F16" s="3"/>
      <c r="G16" s="3"/>
    </row>
    <row r="17" spans="1:7" ht="28.15" customHeight="1" x14ac:dyDescent="0.25">
      <c r="A17" s="8" t="s">
        <v>31</v>
      </c>
      <c r="B17" s="3"/>
      <c r="C17" s="3"/>
      <c r="D17" s="3"/>
      <c r="E17" s="3"/>
      <c r="F17" s="3"/>
      <c r="G17" s="3"/>
    </row>
    <row r="18" spans="1:7" x14ac:dyDescent="0.25">
      <c r="A18" s="10" t="s">
        <v>32</v>
      </c>
      <c r="B18" s="11">
        <f t="shared" ref="B18:G18" si="0">SUM(B9:B17)</f>
        <v>6232</v>
      </c>
      <c r="C18" s="11">
        <f t="shared" si="0"/>
        <v>0</v>
      </c>
      <c r="D18" s="11">
        <f t="shared" si="0"/>
        <v>6103</v>
      </c>
      <c r="E18" s="11">
        <f t="shared" si="0"/>
        <v>6913</v>
      </c>
      <c r="F18" s="11">
        <f t="shared" si="0"/>
        <v>0</v>
      </c>
      <c r="G18" s="11">
        <f t="shared" si="0"/>
        <v>0</v>
      </c>
    </row>
    <row r="22" spans="1:7" x14ac:dyDescent="0.25">
      <c r="A22" s="186" t="s">
        <v>33</v>
      </c>
      <c r="B22" s="180" t="s">
        <v>18</v>
      </c>
      <c r="C22" s="181" t="s">
        <v>19</v>
      </c>
      <c r="D22" s="181" t="s">
        <v>60</v>
      </c>
      <c r="E22" s="183" t="s">
        <v>20</v>
      </c>
      <c r="F22" s="180" t="s">
        <v>21</v>
      </c>
      <c r="G22" s="180" t="s">
        <v>22</v>
      </c>
    </row>
    <row r="23" spans="1:7" x14ac:dyDescent="0.25">
      <c r="A23" s="186"/>
      <c r="B23" s="182"/>
      <c r="C23" s="181"/>
      <c r="D23" s="185"/>
      <c r="E23" s="183"/>
      <c r="F23" s="180"/>
      <c r="G23" s="180"/>
    </row>
    <row r="24" spans="1:7" x14ac:dyDescent="0.25">
      <c r="A24" s="186"/>
      <c r="B24" s="182"/>
      <c r="C24" s="181"/>
      <c r="D24" s="185"/>
      <c r="E24" s="183"/>
      <c r="F24" s="180"/>
      <c r="G24" s="180"/>
    </row>
    <row r="25" spans="1:7" x14ac:dyDescent="0.25">
      <c r="A25" s="3" t="s">
        <v>34</v>
      </c>
      <c r="B25" s="3">
        <v>337</v>
      </c>
      <c r="C25" s="3"/>
      <c r="D25" s="3">
        <v>135</v>
      </c>
      <c r="E25" s="3">
        <v>337</v>
      </c>
      <c r="F25" s="3"/>
      <c r="G25" s="3"/>
    </row>
    <row r="26" spans="1:7" x14ac:dyDescent="0.25">
      <c r="A26" s="3" t="s">
        <v>35</v>
      </c>
      <c r="B26" s="3">
        <v>180</v>
      </c>
      <c r="C26" s="3"/>
      <c r="D26" s="3">
        <v>160</v>
      </c>
      <c r="E26" s="3">
        <v>180</v>
      </c>
      <c r="F26" s="3"/>
      <c r="G26" s="3"/>
    </row>
    <row r="27" spans="1:7" x14ac:dyDescent="0.25">
      <c r="A27" s="3" t="s">
        <v>36</v>
      </c>
      <c r="B27" s="3">
        <v>80</v>
      </c>
      <c r="C27" s="3"/>
      <c r="D27" s="3">
        <v>82</v>
      </c>
      <c r="E27" s="3">
        <v>80</v>
      </c>
      <c r="F27" s="3"/>
      <c r="G27" s="3"/>
    </row>
    <row r="28" spans="1:7" x14ac:dyDescent="0.25">
      <c r="A28" s="3" t="s">
        <v>37</v>
      </c>
      <c r="B28" s="3">
        <v>20</v>
      </c>
      <c r="C28" s="3"/>
      <c r="D28" s="3">
        <v>18</v>
      </c>
      <c r="E28" s="3">
        <v>20</v>
      </c>
      <c r="F28" s="3"/>
      <c r="G28" s="3"/>
    </row>
    <row r="29" spans="1:7" x14ac:dyDescent="0.25">
      <c r="A29" s="3" t="s">
        <v>38</v>
      </c>
      <c r="B29" s="3">
        <v>5</v>
      </c>
      <c r="C29" s="3"/>
      <c r="D29" s="3">
        <v>0</v>
      </c>
      <c r="E29" s="3">
        <v>5</v>
      </c>
      <c r="F29" s="3"/>
      <c r="G29" s="3"/>
    </row>
    <row r="30" spans="1:7" x14ac:dyDescent="0.25">
      <c r="A30" s="3" t="s">
        <v>39</v>
      </c>
      <c r="B30" s="3">
        <v>405</v>
      </c>
      <c r="C30" s="3"/>
      <c r="D30" s="3">
        <v>343</v>
      </c>
      <c r="E30" s="3">
        <v>455</v>
      </c>
      <c r="F30" s="3"/>
      <c r="G30" s="3"/>
    </row>
    <row r="31" spans="1:7" x14ac:dyDescent="0.25">
      <c r="A31" s="3" t="s">
        <v>40</v>
      </c>
      <c r="B31" s="3">
        <v>481</v>
      </c>
      <c r="C31" s="3"/>
      <c r="D31" s="3">
        <v>473</v>
      </c>
      <c r="E31" s="3">
        <v>605</v>
      </c>
      <c r="F31" s="3"/>
      <c r="G31" s="3"/>
    </row>
    <row r="32" spans="1:7" x14ac:dyDescent="0.25">
      <c r="A32" s="3" t="s">
        <v>41</v>
      </c>
      <c r="B32" s="3">
        <v>240</v>
      </c>
      <c r="C32" s="3"/>
      <c r="D32" s="3">
        <v>244</v>
      </c>
      <c r="E32" s="3">
        <v>240</v>
      </c>
      <c r="F32" s="3"/>
      <c r="G32" s="3"/>
    </row>
    <row r="33" spans="1:7" x14ac:dyDescent="0.25">
      <c r="A33" s="3" t="s">
        <v>42</v>
      </c>
      <c r="B33" s="3">
        <v>210</v>
      </c>
      <c r="C33" s="3"/>
      <c r="D33" s="3">
        <v>200</v>
      </c>
      <c r="E33" s="3">
        <v>236</v>
      </c>
      <c r="F33" s="3"/>
      <c r="G33" s="3"/>
    </row>
    <row r="34" spans="1:7" x14ac:dyDescent="0.25">
      <c r="A34" s="3" t="s">
        <v>43</v>
      </c>
      <c r="B34" s="3">
        <v>76</v>
      </c>
      <c r="C34" s="3"/>
      <c r="D34" s="3">
        <v>76</v>
      </c>
      <c r="E34" s="3">
        <v>76</v>
      </c>
      <c r="F34" s="3"/>
      <c r="G34" s="3"/>
    </row>
    <row r="35" spans="1:7" x14ac:dyDescent="0.25">
      <c r="A35" s="3" t="s">
        <v>44</v>
      </c>
      <c r="B35" s="3">
        <v>50</v>
      </c>
      <c r="C35" s="3"/>
      <c r="D35" s="3">
        <v>103</v>
      </c>
      <c r="E35" s="3">
        <v>50</v>
      </c>
      <c r="F35" s="3"/>
      <c r="G35" s="3"/>
    </row>
    <row r="36" spans="1:7" x14ac:dyDescent="0.25">
      <c r="A36" s="3" t="s">
        <v>45</v>
      </c>
      <c r="B36" s="3">
        <v>0</v>
      </c>
      <c r="C36" s="3"/>
      <c r="D36" s="3">
        <v>0</v>
      </c>
      <c r="E36" s="3">
        <v>0</v>
      </c>
      <c r="F36" s="3"/>
      <c r="G36" s="3"/>
    </row>
    <row r="37" spans="1:7" x14ac:dyDescent="0.25">
      <c r="A37" s="3" t="s">
        <v>46</v>
      </c>
      <c r="B37" s="3">
        <v>0</v>
      </c>
      <c r="C37" s="3"/>
      <c r="D37" s="3">
        <v>0</v>
      </c>
      <c r="E37" s="3">
        <v>0</v>
      </c>
      <c r="F37" s="3"/>
      <c r="G37" s="3"/>
    </row>
    <row r="38" spans="1:7" x14ac:dyDescent="0.25">
      <c r="A38" s="3" t="s">
        <v>14</v>
      </c>
      <c r="B38" s="3">
        <v>0</v>
      </c>
      <c r="C38" s="3"/>
      <c r="D38" s="3">
        <v>0</v>
      </c>
      <c r="E38" s="3">
        <v>0</v>
      </c>
      <c r="F38" s="3"/>
      <c r="G38" s="3"/>
    </row>
    <row r="39" spans="1:7" x14ac:dyDescent="0.25">
      <c r="A39" s="12" t="s">
        <v>47</v>
      </c>
      <c r="B39" s="3">
        <f t="shared" ref="B39:G39" si="1">SUM(B25:B38)</f>
        <v>2084</v>
      </c>
      <c r="C39" s="3">
        <f t="shared" si="1"/>
        <v>0</v>
      </c>
      <c r="D39" s="3">
        <f t="shared" si="1"/>
        <v>1834</v>
      </c>
      <c r="E39" s="3">
        <f t="shared" si="1"/>
        <v>2284</v>
      </c>
      <c r="F39" s="3">
        <f t="shared" si="1"/>
        <v>0</v>
      </c>
      <c r="G39" s="3">
        <f t="shared" si="1"/>
        <v>0</v>
      </c>
    </row>
    <row r="40" spans="1:7" x14ac:dyDescent="0.25">
      <c r="A40" s="12" t="s">
        <v>48</v>
      </c>
      <c r="B40" s="6">
        <f t="shared" ref="B40:G40" si="2">SUM(B9,B10,B13:B16,-B39)</f>
        <v>0</v>
      </c>
      <c r="C40" s="6">
        <f t="shared" si="2"/>
        <v>0</v>
      </c>
      <c r="D40" s="6">
        <f t="shared" si="2"/>
        <v>0</v>
      </c>
      <c r="E40" s="6">
        <f t="shared" si="2"/>
        <v>0</v>
      </c>
      <c r="F40" s="6">
        <f t="shared" si="2"/>
        <v>0</v>
      </c>
      <c r="G40" s="6">
        <f t="shared" si="2"/>
        <v>0</v>
      </c>
    </row>
    <row r="43" spans="1:7" ht="14.45" customHeight="1" x14ac:dyDescent="0.25">
      <c r="A43" s="184" t="s">
        <v>49</v>
      </c>
      <c r="B43" s="180" t="s">
        <v>18</v>
      </c>
      <c r="C43" s="181" t="s">
        <v>19</v>
      </c>
      <c r="D43" s="181" t="s">
        <v>60</v>
      </c>
      <c r="E43" s="183" t="s">
        <v>20</v>
      </c>
      <c r="F43" s="180" t="s">
        <v>21</v>
      </c>
      <c r="G43" s="180" t="s">
        <v>22</v>
      </c>
    </row>
    <row r="44" spans="1:7" x14ac:dyDescent="0.25">
      <c r="A44" s="184"/>
      <c r="B44" s="180"/>
      <c r="C44" s="181"/>
      <c r="D44" s="185"/>
      <c r="E44" s="183"/>
      <c r="F44" s="180"/>
      <c r="G44" s="180"/>
    </row>
    <row r="45" spans="1:7" x14ac:dyDescent="0.25">
      <c r="A45" s="184"/>
      <c r="B45" s="180"/>
      <c r="C45" s="181"/>
      <c r="D45" s="185"/>
      <c r="E45" s="183"/>
      <c r="F45" s="180"/>
      <c r="G45" s="180"/>
    </row>
    <row r="46" spans="1:7" x14ac:dyDescent="0.25">
      <c r="A46" s="3" t="s">
        <v>50</v>
      </c>
      <c r="B46" s="3"/>
      <c r="C46" s="3"/>
      <c r="D46" s="3"/>
      <c r="E46" s="3"/>
      <c r="F46" s="3"/>
      <c r="G46" s="3"/>
    </row>
    <row r="47" spans="1:7" x14ac:dyDescent="0.25">
      <c r="A47" s="3" t="s">
        <v>51</v>
      </c>
      <c r="B47" s="3"/>
      <c r="C47" s="3"/>
      <c r="D47" s="3"/>
      <c r="E47" s="3"/>
      <c r="F47" s="3"/>
      <c r="G47" s="3"/>
    </row>
    <row r="48" spans="1:7" x14ac:dyDescent="0.25">
      <c r="A48" s="3" t="s">
        <v>260</v>
      </c>
      <c r="B48" s="3">
        <v>3548</v>
      </c>
      <c r="C48" s="3"/>
      <c r="D48" s="3">
        <v>3114</v>
      </c>
      <c r="E48" s="3">
        <v>3929</v>
      </c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ht="14.45" customHeight="1" x14ac:dyDescent="0.25">
      <c r="A51" s="7" t="s">
        <v>52</v>
      </c>
      <c r="B51" s="3"/>
      <c r="C51" s="3"/>
      <c r="D51" s="3"/>
      <c r="E51" s="3"/>
      <c r="F51" s="3"/>
      <c r="G51" s="3"/>
    </row>
    <row r="52" spans="1:7" x14ac:dyDescent="0.25">
      <c r="A52" s="12" t="s">
        <v>47</v>
      </c>
      <c r="B52" s="3">
        <f t="shared" ref="B52:G52" si="3">SUM(B46:B51)</f>
        <v>3548</v>
      </c>
      <c r="C52" s="3">
        <f t="shared" si="3"/>
        <v>0</v>
      </c>
      <c r="D52" s="3">
        <f t="shared" si="3"/>
        <v>3114</v>
      </c>
      <c r="E52" s="3">
        <f t="shared" si="3"/>
        <v>3929</v>
      </c>
      <c r="F52" s="3">
        <f t="shared" si="3"/>
        <v>0</v>
      </c>
      <c r="G52" s="3">
        <f t="shared" si="3"/>
        <v>0</v>
      </c>
    </row>
    <row r="53" spans="1:7" x14ac:dyDescent="0.25">
      <c r="A53" s="12" t="s">
        <v>48</v>
      </c>
      <c r="B53" s="6">
        <f t="shared" ref="B53:G53" si="4">SUM(B11,-B52)</f>
        <v>0</v>
      </c>
      <c r="C53" s="6">
        <f t="shared" si="4"/>
        <v>0</v>
      </c>
      <c r="D53" s="6">
        <f t="shared" si="4"/>
        <v>0</v>
      </c>
      <c r="E53" s="6">
        <f t="shared" si="4"/>
        <v>0</v>
      </c>
      <c r="F53" s="6">
        <f t="shared" si="4"/>
        <v>0</v>
      </c>
      <c r="G53" s="6">
        <f t="shared" si="4"/>
        <v>0</v>
      </c>
    </row>
    <row r="54" spans="1:7" x14ac:dyDescent="0.25">
      <c r="E54" s="2"/>
    </row>
    <row r="56" spans="1:7" ht="14.45" customHeight="1" x14ac:dyDescent="0.25">
      <c r="A56" s="184" t="s">
        <v>53</v>
      </c>
      <c r="B56" s="180" t="s">
        <v>18</v>
      </c>
      <c r="C56" s="181" t="s">
        <v>19</v>
      </c>
      <c r="D56" s="181" t="s">
        <v>60</v>
      </c>
      <c r="E56" s="183" t="s">
        <v>20</v>
      </c>
      <c r="F56" s="180" t="s">
        <v>21</v>
      </c>
      <c r="G56" s="180" t="s">
        <v>22</v>
      </c>
    </row>
    <row r="57" spans="1:7" x14ac:dyDescent="0.25">
      <c r="A57" s="184"/>
      <c r="B57" s="180"/>
      <c r="C57" s="181"/>
      <c r="D57" s="185"/>
      <c r="E57" s="183"/>
      <c r="F57" s="180"/>
      <c r="G57" s="180"/>
    </row>
    <row r="58" spans="1:7" x14ac:dyDescent="0.25">
      <c r="A58" s="184"/>
      <c r="B58" s="180"/>
      <c r="C58" s="181"/>
      <c r="D58" s="185"/>
      <c r="E58" s="183"/>
      <c r="F58" s="180"/>
      <c r="G58" s="180"/>
    </row>
    <row r="59" spans="1:7" x14ac:dyDescent="0.25">
      <c r="A59" s="3" t="s">
        <v>54</v>
      </c>
      <c r="B59" s="3"/>
      <c r="C59" s="3"/>
      <c r="D59" s="3"/>
      <c r="E59" s="3"/>
      <c r="F59" s="3"/>
      <c r="G59" s="3"/>
    </row>
    <row r="60" spans="1:7" x14ac:dyDescent="0.25">
      <c r="A60" s="3" t="s">
        <v>55</v>
      </c>
      <c r="B60" s="3"/>
      <c r="C60" s="3"/>
      <c r="D60" s="3"/>
      <c r="E60" s="3"/>
      <c r="F60" s="3"/>
      <c r="G60" s="3"/>
    </row>
    <row r="61" spans="1:7" x14ac:dyDescent="0.25">
      <c r="A61" s="3" t="s">
        <v>261</v>
      </c>
      <c r="B61" s="3">
        <v>600</v>
      </c>
      <c r="C61" s="3"/>
      <c r="D61" s="3">
        <v>1155</v>
      </c>
      <c r="E61" s="3">
        <v>700</v>
      </c>
      <c r="F61" s="3"/>
      <c r="G61" s="3"/>
    </row>
    <row r="62" spans="1:7" x14ac:dyDescent="0.25">
      <c r="A62" s="7"/>
      <c r="B62" s="3"/>
      <c r="C62" s="3"/>
      <c r="D62" s="3"/>
      <c r="E62" s="3"/>
      <c r="F62" s="3"/>
      <c r="G62" s="3"/>
    </row>
    <row r="63" spans="1:7" x14ac:dyDescent="0.25">
      <c r="A63" s="7"/>
      <c r="B63" s="3"/>
      <c r="C63" s="3"/>
      <c r="D63" s="3"/>
      <c r="E63" s="3"/>
      <c r="F63" s="3"/>
      <c r="G63" s="3"/>
    </row>
    <row r="64" spans="1:7" ht="14.45" customHeight="1" x14ac:dyDescent="0.25">
      <c r="A64" s="7" t="s">
        <v>52</v>
      </c>
      <c r="B64" s="3"/>
      <c r="C64" s="3"/>
      <c r="D64" s="3"/>
      <c r="E64" s="3"/>
      <c r="F64" s="3"/>
      <c r="G64" s="3"/>
    </row>
    <row r="65" spans="1:7" x14ac:dyDescent="0.25">
      <c r="A65" s="12" t="s">
        <v>47</v>
      </c>
      <c r="B65" s="3">
        <f t="shared" ref="B65:G65" si="5">SUM(B59:B64)</f>
        <v>600</v>
      </c>
      <c r="C65" s="3">
        <f t="shared" si="5"/>
        <v>0</v>
      </c>
      <c r="D65" s="3">
        <f t="shared" si="5"/>
        <v>1155</v>
      </c>
      <c r="E65" s="3">
        <f t="shared" si="5"/>
        <v>700</v>
      </c>
      <c r="F65" s="3">
        <f t="shared" si="5"/>
        <v>0</v>
      </c>
      <c r="G65" s="3">
        <f t="shared" si="5"/>
        <v>0</v>
      </c>
    </row>
    <row r="66" spans="1:7" x14ac:dyDescent="0.25">
      <c r="A66" s="12" t="s">
        <v>48</v>
      </c>
      <c r="B66" s="6">
        <f t="shared" ref="B66:G66" si="6">SUM(B12,B17,-B65)</f>
        <v>0</v>
      </c>
      <c r="C66" s="6">
        <f t="shared" si="6"/>
        <v>0</v>
      </c>
      <c r="D66" s="6">
        <f t="shared" si="6"/>
        <v>0</v>
      </c>
      <c r="E66" s="6">
        <f t="shared" si="6"/>
        <v>0</v>
      </c>
      <c r="F66" s="6">
        <f t="shared" si="6"/>
        <v>0</v>
      </c>
      <c r="G66" s="6">
        <f t="shared" si="6"/>
        <v>0</v>
      </c>
    </row>
    <row r="68" spans="1:7" x14ac:dyDescent="0.25">
      <c r="A68" s="13" t="s">
        <v>56</v>
      </c>
      <c r="B68" s="11">
        <f t="shared" ref="B68:G68" si="7">SUM(B65,B52,B39)</f>
        <v>6232</v>
      </c>
      <c r="C68" s="11">
        <f t="shared" si="7"/>
        <v>0</v>
      </c>
      <c r="D68" s="11">
        <f t="shared" si="7"/>
        <v>6103</v>
      </c>
      <c r="E68" s="11">
        <f t="shared" si="7"/>
        <v>6913</v>
      </c>
      <c r="F68" s="11">
        <f t="shared" si="7"/>
        <v>0</v>
      </c>
      <c r="G68" s="11">
        <f t="shared" si="7"/>
        <v>0</v>
      </c>
    </row>
    <row r="71" spans="1:7" ht="15.75" thickBot="1" x14ac:dyDescent="0.3">
      <c r="A71" s="14"/>
      <c r="B71" s="14"/>
      <c r="C71" s="14"/>
      <c r="D71" s="14"/>
      <c r="E71" s="14"/>
      <c r="F71" s="14"/>
      <c r="G71" s="14"/>
    </row>
    <row r="72" spans="1:7" ht="34.9" customHeight="1" thickBot="1" x14ac:dyDescent="0.3">
      <c r="A72" s="15" t="s">
        <v>57</v>
      </c>
      <c r="B72" s="16">
        <f t="shared" ref="B72:G72" si="8">SUM(B18,-B68)</f>
        <v>0</v>
      </c>
      <c r="C72" s="16">
        <f t="shared" si="8"/>
        <v>0</v>
      </c>
      <c r="D72" s="16">
        <f t="shared" si="8"/>
        <v>0</v>
      </c>
      <c r="E72" s="16">
        <f t="shared" si="8"/>
        <v>0</v>
      </c>
      <c r="F72" s="16">
        <f t="shared" si="8"/>
        <v>0</v>
      </c>
      <c r="G72" s="16">
        <f t="shared" si="8"/>
        <v>0</v>
      </c>
    </row>
    <row r="75" spans="1:7" x14ac:dyDescent="0.25">
      <c r="A75" t="s">
        <v>264</v>
      </c>
      <c r="C75" t="s">
        <v>58</v>
      </c>
      <c r="F75" t="s">
        <v>59</v>
      </c>
    </row>
    <row r="76" spans="1:7" x14ac:dyDescent="0.25">
      <c r="A76" t="s">
        <v>281</v>
      </c>
    </row>
  </sheetData>
  <mergeCells count="29">
    <mergeCell ref="G56:G58"/>
    <mergeCell ref="A56:A58"/>
    <mergeCell ref="B56:B58"/>
    <mergeCell ref="C56:C58"/>
    <mergeCell ref="D56:D58"/>
    <mergeCell ref="E56:E58"/>
    <mergeCell ref="F56:F58"/>
    <mergeCell ref="G22:G24"/>
    <mergeCell ref="A43:A45"/>
    <mergeCell ref="B43:B45"/>
    <mergeCell ref="C43:C45"/>
    <mergeCell ref="D43:D45"/>
    <mergeCell ref="E43:E45"/>
    <mergeCell ref="F43:F45"/>
    <mergeCell ref="G43:G45"/>
    <mergeCell ref="A22:A24"/>
    <mergeCell ref="B22:B24"/>
    <mergeCell ref="C22:C24"/>
    <mergeCell ref="D22:D24"/>
    <mergeCell ref="E22:E24"/>
    <mergeCell ref="F22:F24"/>
    <mergeCell ref="A5:G5"/>
    <mergeCell ref="A7:A8"/>
    <mergeCell ref="B7:B8"/>
    <mergeCell ref="C7:C8"/>
    <mergeCell ref="D7:D8"/>
    <mergeCell ref="E7:E8"/>
    <mergeCell ref="F7:F8"/>
    <mergeCell ref="G7:G8"/>
  </mergeCells>
  <pageMargins left="0.7" right="0.7" top="0.78740157499999996" bottom="0.78740157499999996" header="0.3" footer="0.3"/>
  <pageSetup paperSize="9" scale="9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5"/>
  <sheetViews>
    <sheetView tabSelected="1" topLeftCell="A64" workbookViewId="0">
      <selection activeCell="L97" sqref="L97"/>
    </sheetView>
  </sheetViews>
  <sheetFormatPr defaultRowHeight="15" x14ac:dyDescent="0.25"/>
  <cols>
    <col min="1" max="1" width="3.7109375" customWidth="1"/>
    <col min="2" max="2" width="4.28515625" customWidth="1"/>
    <col min="3" max="3" width="30.28515625" customWidth="1"/>
    <col min="4" max="10" width="8.42578125" customWidth="1"/>
  </cols>
  <sheetData>
    <row r="1" spans="1:10" x14ac:dyDescent="0.25">
      <c r="A1" s="130"/>
      <c r="B1" s="132"/>
      <c r="I1" s="195" t="s">
        <v>252</v>
      </c>
      <c r="J1" s="195"/>
    </row>
    <row r="2" spans="1:10" x14ac:dyDescent="0.25">
      <c r="A2" s="133" t="s">
        <v>254</v>
      </c>
      <c r="B2" s="132"/>
    </row>
    <row r="3" spans="1:10" ht="15.75" thickBot="1" x14ac:dyDescent="0.3">
      <c r="A3" s="196" t="s">
        <v>255</v>
      </c>
      <c r="B3" s="196"/>
      <c r="C3" s="196"/>
      <c r="D3" s="196"/>
      <c r="E3" s="196"/>
      <c r="F3" s="196"/>
      <c r="G3" s="196"/>
      <c r="H3" s="196"/>
      <c r="I3" s="196"/>
      <c r="J3" s="196"/>
    </row>
    <row r="4" spans="1:10" ht="57" thickBot="1" x14ac:dyDescent="0.3">
      <c r="A4" s="134" t="s">
        <v>253</v>
      </c>
      <c r="B4" s="135" t="s">
        <v>152</v>
      </c>
      <c r="C4" s="135" t="s">
        <v>153</v>
      </c>
      <c r="D4" s="136" t="s">
        <v>154</v>
      </c>
      <c r="E4" s="137" t="s">
        <v>155</v>
      </c>
      <c r="F4" s="137" t="s">
        <v>156</v>
      </c>
      <c r="G4" s="137" t="s">
        <v>157</v>
      </c>
      <c r="H4" s="138" t="s">
        <v>158</v>
      </c>
      <c r="I4" s="138" t="s">
        <v>159</v>
      </c>
      <c r="J4" s="139" t="s">
        <v>160</v>
      </c>
    </row>
    <row r="5" spans="1:10" ht="13.5" customHeight="1" thickBot="1" x14ac:dyDescent="0.3">
      <c r="A5" s="197" t="s">
        <v>161</v>
      </c>
      <c r="B5" s="197"/>
      <c r="C5" s="197"/>
      <c r="D5" s="140">
        <f t="shared" ref="D5:J5" si="0">D6+D20+D28+D36+D40+D49</f>
        <v>5898</v>
      </c>
      <c r="E5" s="140">
        <f t="shared" si="0"/>
        <v>6198</v>
      </c>
      <c r="F5" s="140">
        <f t="shared" si="0"/>
        <v>0</v>
      </c>
      <c r="G5" s="140">
        <f t="shared" si="0"/>
        <v>6070</v>
      </c>
      <c r="H5" s="140">
        <f t="shared" si="0"/>
        <v>6879</v>
      </c>
      <c r="I5" s="140">
        <f t="shared" si="0"/>
        <v>0</v>
      </c>
      <c r="J5" s="141">
        <f t="shared" si="0"/>
        <v>0</v>
      </c>
    </row>
    <row r="6" spans="1:10" ht="12.4" customHeight="1" x14ac:dyDescent="0.25">
      <c r="A6" s="142">
        <v>50</v>
      </c>
      <c r="B6" s="198" t="s">
        <v>162</v>
      </c>
      <c r="C6" s="198"/>
      <c r="D6" s="143">
        <f t="shared" ref="D6:J6" si="1">D13+D17+D18+D19</f>
        <v>438</v>
      </c>
      <c r="E6" s="143">
        <f t="shared" si="1"/>
        <v>517</v>
      </c>
      <c r="F6" s="143">
        <f t="shared" si="1"/>
        <v>0</v>
      </c>
      <c r="G6" s="143">
        <f t="shared" si="1"/>
        <v>239</v>
      </c>
      <c r="H6" s="143">
        <f t="shared" si="1"/>
        <v>517</v>
      </c>
      <c r="I6" s="143">
        <f t="shared" si="1"/>
        <v>0</v>
      </c>
      <c r="J6" s="144">
        <f t="shared" si="1"/>
        <v>0</v>
      </c>
    </row>
    <row r="7" spans="1:10" ht="12.4" customHeight="1" x14ac:dyDescent="0.25">
      <c r="A7" s="199"/>
      <c r="B7" s="200"/>
      <c r="C7" s="145" t="s">
        <v>163</v>
      </c>
      <c r="D7" s="146">
        <v>1</v>
      </c>
      <c r="E7" s="146">
        <v>2</v>
      </c>
      <c r="F7" s="146"/>
      <c r="G7" s="146">
        <v>0</v>
      </c>
      <c r="H7" s="146">
        <v>2</v>
      </c>
      <c r="I7" s="146"/>
      <c r="J7" s="147"/>
    </row>
    <row r="8" spans="1:10" ht="12.4" customHeight="1" x14ac:dyDescent="0.25">
      <c r="A8" s="199"/>
      <c r="B8" s="200"/>
      <c r="C8" s="148" t="s">
        <v>164</v>
      </c>
      <c r="D8" s="146">
        <v>24</v>
      </c>
      <c r="E8" s="146">
        <v>15</v>
      </c>
      <c r="F8" s="146"/>
      <c r="G8" s="146">
        <v>8</v>
      </c>
      <c r="H8" s="146">
        <v>15</v>
      </c>
      <c r="I8" s="146"/>
      <c r="J8" s="147"/>
    </row>
    <row r="9" spans="1:10" ht="12.4" customHeight="1" x14ac:dyDescent="0.25">
      <c r="A9" s="199"/>
      <c r="B9" s="200"/>
      <c r="C9" s="148" t="s">
        <v>165</v>
      </c>
      <c r="D9" s="146">
        <v>103</v>
      </c>
      <c r="E9" s="146">
        <v>50</v>
      </c>
      <c r="F9" s="146"/>
      <c r="G9" s="146">
        <v>19</v>
      </c>
      <c r="H9" s="146">
        <v>50</v>
      </c>
      <c r="I9" s="146"/>
      <c r="J9" s="147"/>
    </row>
    <row r="10" spans="1:10" ht="12.4" customHeight="1" x14ac:dyDescent="0.25">
      <c r="A10" s="199"/>
      <c r="B10" s="200"/>
      <c r="C10" s="148" t="s">
        <v>166</v>
      </c>
      <c r="D10" s="146">
        <v>9</v>
      </c>
      <c r="E10" s="146">
        <v>100</v>
      </c>
      <c r="F10" s="146"/>
      <c r="G10" s="146">
        <v>12</v>
      </c>
      <c r="H10" s="146">
        <v>100</v>
      </c>
      <c r="I10" s="146"/>
      <c r="J10" s="147"/>
    </row>
    <row r="11" spans="1:10" ht="12.4" customHeight="1" x14ac:dyDescent="0.25">
      <c r="A11" s="199"/>
      <c r="B11" s="200"/>
      <c r="C11" s="148" t="s">
        <v>167</v>
      </c>
      <c r="D11" s="146">
        <v>184</v>
      </c>
      <c r="E11" s="146">
        <v>170</v>
      </c>
      <c r="F11" s="146"/>
      <c r="G11" s="146">
        <v>40</v>
      </c>
      <c r="H11" s="146">
        <v>170</v>
      </c>
      <c r="I11" s="146"/>
      <c r="J11" s="147"/>
    </row>
    <row r="12" spans="1:10" ht="12.4" customHeight="1" x14ac:dyDescent="0.25">
      <c r="A12" s="199"/>
      <c r="B12" s="200"/>
      <c r="C12" s="148" t="s">
        <v>168</v>
      </c>
      <c r="D12" s="146">
        <v>0</v>
      </c>
      <c r="E12" s="146">
        <v>0</v>
      </c>
      <c r="F12" s="146"/>
      <c r="G12" s="146">
        <v>0</v>
      </c>
      <c r="H12" s="146">
        <v>0</v>
      </c>
      <c r="I12" s="146"/>
      <c r="J12" s="226"/>
    </row>
    <row r="13" spans="1:10" ht="12.4" customHeight="1" x14ac:dyDescent="0.25">
      <c r="A13" s="199"/>
      <c r="B13" s="149">
        <v>501</v>
      </c>
      <c r="C13" s="150" t="s">
        <v>169</v>
      </c>
      <c r="D13" s="151">
        <f>SUM(D7:D12)</f>
        <v>321</v>
      </c>
      <c r="E13" s="151">
        <f t="shared" ref="E13:J13" si="2">SUM(E7:E12)</f>
        <v>337</v>
      </c>
      <c r="F13" s="151">
        <f t="shared" si="2"/>
        <v>0</v>
      </c>
      <c r="G13" s="151">
        <f t="shared" si="2"/>
        <v>79</v>
      </c>
      <c r="H13" s="151">
        <f t="shared" si="2"/>
        <v>337</v>
      </c>
      <c r="I13" s="225">
        <f t="shared" si="2"/>
        <v>0</v>
      </c>
      <c r="J13" s="228">
        <f t="shared" si="2"/>
        <v>0</v>
      </c>
    </row>
    <row r="14" spans="1:10" ht="12.4" customHeight="1" x14ac:dyDescent="0.25">
      <c r="A14" s="199"/>
      <c r="B14" s="201"/>
      <c r="C14" s="148" t="s">
        <v>170</v>
      </c>
      <c r="D14" s="146">
        <v>16</v>
      </c>
      <c r="E14" s="146">
        <v>35</v>
      </c>
      <c r="F14" s="146"/>
      <c r="G14" s="146">
        <v>18</v>
      </c>
      <c r="H14" s="146">
        <v>35</v>
      </c>
      <c r="I14" s="146"/>
      <c r="J14" s="227"/>
    </row>
    <row r="15" spans="1:10" ht="12.4" customHeight="1" x14ac:dyDescent="0.25">
      <c r="A15" s="199"/>
      <c r="B15" s="201"/>
      <c r="C15" s="148" t="s">
        <v>171</v>
      </c>
      <c r="D15" s="146">
        <v>84</v>
      </c>
      <c r="E15" s="146">
        <v>110</v>
      </c>
      <c r="F15" s="146"/>
      <c r="G15" s="146">
        <v>123</v>
      </c>
      <c r="H15" s="146">
        <v>110</v>
      </c>
      <c r="I15" s="146"/>
      <c r="J15" s="147"/>
    </row>
    <row r="16" spans="1:10" ht="12.4" customHeight="1" x14ac:dyDescent="0.25">
      <c r="A16" s="199"/>
      <c r="B16" s="201"/>
      <c r="C16" s="148" t="s">
        <v>172</v>
      </c>
      <c r="D16" s="146">
        <v>17</v>
      </c>
      <c r="E16" s="146">
        <v>35</v>
      </c>
      <c r="F16" s="146"/>
      <c r="G16" s="146">
        <v>19</v>
      </c>
      <c r="H16" s="146">
        <v>35</v>
      </c>
      <c r="I16" s="146"/>
      <c r="J16" s="147"/>
    </row>
    <row r="17" spans="1:10" ht="12.4" customHeight="1" x14ac:dyDescent="0.25">
      <c r="A17" s="199"/>
      <c r="B17" s="149">
        <v>502</v>
      </c>
      <c r="C17" s="150" t="s">
        <v>173</v>
      </c>
      <c r="D17" s="151">
        <f t="shared" ref="D17:J17" si="3">SUM(D14:D16)</f>
        <v>117</v>
      </c>
      <c r="E17" s="151">
        <f t="shared" si="3"/>
        <v>180</v>
      </c>
      <c r="F17" s="151">
        <f t="shared" si="3"/>
        <v>0</v>
      </c>
      <c r="G17" s="151">
        <f t="shared" si="3"/>
        <v>160</v>
      </c>
      <c r="H17" s="151">
        <f t="shared" si="3"/>
        <v>180</v>
      </c>
      <c r="I17" s="151">
        <f t="shared" si="3"/>
        <v>0</v>
      </c>
      <c r="J17" s="152">
        <f t="shared" si="3"/>
        <v>0</v>
      </c>
    </row>
    <row r="18" spans="1:10" ht="12.4" customHeight="1" x14ac:dyDescent="0.25">
      <c r="A18" s="199"/>
      <c r="B18" s="149">
        <v>503</v>
      </c>
      <c r="C18" s="150" t="s">
        <v>174</v>
      </c>
      <c r="D18" s="151">
        <v>0</v>
      </c>
      <c r="E18" s="151">
        <v>0</v>
      </c>
      <c r="F18" s="151"/>
      <c r="G18" s="151">
        <v>0</v>
      </c>
      <c r="H18" s="151">
        <v>0</v>
      </c>
      <c r="I18" s="151"/>
      <c r="J18" s="152"/>
    </row>
    <row r="19" spans="1:10" ht="12.4" customHeight="1" x14ac:dyDescent="0.25">
      <c r="A19" s="199"/>
      <c r="B19" s="149">
        <v>504</v>
      </c>
      <c r="C19" s="150" t="s">
        <v>175</v>
      </c>
      <c r="D19" s="151">
        <v>0</v>
      </c>
      <c r="E19" s="151">
        <v>0</v>
      </c>
      <c r="F19" s="151"/>
      <c r="G19" s="151">
        <v>0</v>
      </c>
      <c r="H19" s="151">
        <v>0</v>
      </c>
      <c r="I19" s="151"/>
      <c r="J19" s="152"/>
    </row>
    <row r="20" spans="1:10" ht="12.4" customHeight="1" x14ac:dyDescent="0.25">
      <c r="A20" s="153">
        <v>51</v>
      </c>
      <c r="B20" s="193" t="s">
        <v>176</v>
      </c>
      <c r="C20" s="193"/>
      <c r="D20" s="154">
        <f t="shared" ref="D20:J20" si="4">D21+D22+D23+D27</f>
        <v>428</v>
      </c>
      <c r="E20" s="154">
        <f t="shared" si="4"/>
        <v>565</v>
      </c>
      <c r="F20" s="154">
        <f t="shared" si="4"/>
        <v>0</v>
      </c>
      <c r="G20" s="154">
        <f t="shared" si="4"/>
        <v>574</v>
      </c>
      <c r="H20" s="154">
        <f t="shared" si="4"/>
        <v>622</v>
      </c>
      <c r="I20" s="154">
        <f t="shared" si="4"/>
        <v>0</v>
      </c>
      <c r="J20" s="155">
        <f t="shared" si="4"/>
        <v>0</v>
      </c>
    </row>
    <row r="21" spans="1:10" ht="12.4" customHeight="1" x14ac:dyDescent="0.25">
      <c r="A21" s="192"/>
      <c r="B21" s="149">
        <v>511</v>
      </c>
      <c r="C21" s="150" t="s">
        <v>177</v>
      </c>
      <c r="D21" s="151">
        <v>34</v>
      </c>
      <c r="E21" s="151">
        <v>80</v>
      </c>
      <c r="F21" s="151"/>
      <c r="G21" s="151">
        <v>82</v>
      </c>
      <c r="H21" s="151">
        <v>80</v>
      </c>
      <c r="I21" s="151"/>
      <c r="J21" s="152"/>
    </row>
    <row r="22" spans="1:10" ht="12.4" customHeight="1" x14ac:dyDescent="0.25">
      <c r="A22" s="192"/>
      <c r="B22" s="149">
        <v>512</v>
      </c>
      <c r="C22" s="150" t="s">
        <v>178</v>
      </c>
      <c r="D22" s="151">
        <v>19</v>
      </c>
      <c r="E22" s="151">
        <v>20</v>
      </c>
      <c r="F22" s="151"/>
      <c r="G22" s="151">
        <v>18</v>
      </c>
      <c r="H22" s="151">
        <v>20</v>
      </c>
      <c r="I22" s="151"/>
      <c r="J22" s="152"/>
    </row>
    <row r="23" spans="1:10" ht="12.4" customHeight="1" x14ac:dyDescent="0.25">
      <c r="A23" s="192"/>
      <c r="B23" s="149">
        <v>513</v>
      </c>
      <c r="C23" s="150" t="s">
        <v>179</v>
      </c>
      <c r="D23" s="151">
        <v>0</v>
      </c>
      <c r="E23" s="151">
        <v>5</v>
      </c>
      <c r="F23" s="151"/>
      <c r="G23" s="151">
        <v>0</v>
      </c>
      <c r="H23" s="151">
        <v>5</v>
      </c>
      <c r="I23" s="151"/>
      <c r="J23" s="152"/>
    </row>
    <row r="24" spans="1:10" ht="12.4" customHeight="1" x14ac:dyDescent="0.25">
      <c r="A24" s="192"/>
      <c r="B24" s="201"/>
      <c r="C24" s="148" t="s">
        <v>180</v>
      </c>
      <c r="D24" s="146">
        <v>56</v>
      </c>
      <c r="E24" s="146">
        <v>55</v>
      </c>
      <c r="F24" s="146"/>
      <c r="G24" s="146">
        <v>62</v>
      </c>
      <c r="H24" s="146">
        <v>62</v>
      </c>
      <c r="I24" s="146"/>
      <c r="J24" s="147"/>
    </row>
    <row r="25" spans="1:10" ht="12.4" customHeight="1" x14ac:dyDescent="0.25">
      <c r="A25" s="192"/>
      <c r="B25" s="201"/>
      <c r="C25" s="148" t="s">
        <v>181</v>
      </c>
      <c r="D25" s="146">
        <v>0</v>
      </c>
      <c r="E25" s="146">
        <v>0</v>
      </c>
      <c r="F25" s="146"/>
      <c r="G25" s="146">
        <v>0</v>
      </c>
      <c r="H25" s="146">
        <v>0</v>
      </c>
      <c r="I25" s="146"/>
      <c r="J25" s="147"/>
    </row>
    <row r="26" spans="1:10" ht="12.4" customHeight="1" x14ac:dyDescent="0.25">
      <c r="A26" s="192"/>
      <c r="B26" s="201"/>
      <c r="C26" s="148" t="s">
        <v>182</v>
      </c>
      <c r="D26" s="146">
        <v>319</v>
      </c>
      <c r="E26" s="146">
        <v>405</v>
      </c>
      <c r="F26" s="146"/>
      <c r="G26" s="146">
        <v>412</v>
      </c>
      <c r="H26" s="146">
        <v>455</v>
      </c>
      <c r="I26" s="146"/>
      <c r="J26" s="147" t="s">
        <v>285</v>
      </c>
    </row>
    <row r="27" spans="1:10" ht="12.4" customHeight="1" x14ac:dyDescent="0.25">
      <c r="A27" s="192"/>
      <c r="B27" s="149">
        <v>518</v>
      </c>
      <c r="C27" s="150" t="s">
        <v>183</v>
      </c>
      <c r="D27" s="151">
        <f t="shared" ref="D27:J27" si="5">SUM(D24:D26)</f>
        <v>375</v>
      </c>
      <c r="E27" s="151">
        <f t="shared" si="5"/>
        <v>460</v>
      </c>
      <c r="F27" s="151">
        <f t="shared" si="5"/>
        <v>0</v>
      </c>
      <c r="G27" s="151">
        <f t="shared" si="5"/>
        <v>474</v>
      </c>
      <c r="H27" s="151">
        <f t="shared" si="5"/>
        <v>517</v>
      </c>
      <c r="I27" s="151">
        <f t="shared" si="5"/>
        <v>0</v>
      </c>
      <c r="J27" s="152">
        <f t="shared" si="5"/>
        <v>0</v>
      </c>
    </row>
    <row r="28" spans="1:10" ht="12.4" customHeight="1" x14ac:dyDescent="0.25">
      <c r="A28" s="153">
        <v>52</v>
      </c>
      <c r="B28" s="193" t="s">
        <v>184</v>
      </c>
      <c r="C28" s="193"/>
      <c r="D28" s="154">
        <f t="shared" ref="D28:J28" si="6">D31+D32+D33+D34+D35</f>
        <v>4955</v>
      </c>
      <c r="E28" s="154">
        <f t="shared" si="6"/>
        <v>5040</v>
      </c>
      <c r="F28" s="154">
        <f t="shared" si="6"/>
        <v>0</v>
      </c>
      <c r="G28" s="154">
        <f t="shared" si="6"/>
        <v>5181</v>
      </c>
      <c r="H28" s="154">
        <f t="shared" si="6"/>
        <v>5664</v>
      </c>
      <c r="I28" s="154">
        <f t="shared" si="6"/>
        <v>0</v>
      </c>
      <c r="J28" s="155">
        <f t="shared" si="6"/>
        <v>0</v>
      </c>
    </row>
    <row r="29" spans="1:10" ht="12.4" customHeight="1" x14ac:dyDescent="0.25">
      <c r="A29" s="202"/>
      <c r="B29" s="156"/>
      <c r="C29" s="157" t="s">
        <v>185</v>
      </c>
      <c r="D29" s="154">
        <v>3163</v>
      </c>
      <c r="E29" s="154">
        <v>3510</v>
      </c>
      <c r="F29" s="154"/>
      <c r="G29" s="154">
        <v>3582</v>
      </c>
      <c r="H29" s="154">
        <v>3995</v>
      </c>
      <c r="I29" s="154"/>
      <c r="J29" s="155"/>
    </row>
    <row r="30" spans="1:10" ht="12.4" customHeight="1" x14ac:dyDescent="0.25">
      <c r="A30" s="202"/>
      <c r="B30" s="156"/>
      <c r="C30" s="157" t="s">
        <v>186</v>
      </c>
      <c r="D30" s="154">
        <v>244</v>
      </c>
      <c r="E30" s="154">
        <v>240</v>
      </c>
      <c r="F30" s="154"/>
      <c r="G30" s="154">
        <v>315</v>
      </c>
      <c r="H30" s="154">
        <v>240</v>
      </c>
      <c r="I30" s="154"/>
      <c r="J30" s="155"/>
    </row>
    <row r="31" spans="1:10" ht="12.4" customHeight="1" x14ac:dyDescent="0.25">
      <c r="A31" s="202"/>
      <c r="B31" s="149">
        <v>521</v>
      </c>
      <c r="C31" s="150" t="s">
        <v>187</v>
      </c>
      <c r="D31" s="151">
        <f t="shared" ref="D31:J31" si="7">SUM(D29:D30)</f>
        <v>3407</v>
      </c>
      <c r="E31" s="151">
        <f t="shared" si="7"/>
        <v>3750</v>
      </c>
      <c r="F31" s="151">
        <f t="shared" si="7"/>
        <v>0</v>
      </c>
      <c r="G31" s="151">
        <f t="shared" si="7"/>
        <v>3897</v>
      </c>
      <c r="H31" s="151">
        <f t="shared" si="7"/>
        <v>4235</v>
      </c>
      <c r="I31" s="151">
        <f t="shared" si="7"/>
        <v>0</v>
      </c>
      <c r="J31" s="152">
        <f t="shared" si="7"/>
        <v>0</v>
      </c>
    </row>
    <row r="32" spans="1:10" ht="12.4" customHeight="1" x14ac:dyDescent="0.25">
      <c r="A32" s="202"/>
      <c r="B32" s="149">
        <v>524</v>
      </c>
      <c r="C32" s="150" t="s">
        <v>188</v>
      </c>
      <c r="D32" s="151">
        <v>1390</v>
      </c>
      <c r="E32" s="151">
        <v>1186</v>
      </c>
      <c r="F32" s="151"/>
      <c r="G32" s="151">
        <v>1233</v>
      </c>
      <c r="H32" s="151">
        <v>1314</v>
      </c>
      <c r="I32" s="151"/>
      <c r="J32" s="152"/>
    </row>
    <row r="33" spans="1:10" ht="12.4" customHeight="1" x14ac:dyDescent="0.25">
      <c r="A33" s="202"/>
      <c r="B33" s="149">
        <v>525</v>
      </c>
      <c r="C33" s="150" t="s">
        <v>189</v>
      </c>
      <c r="D33" s="151">
        <v>14</v>
      </c>
      <c r="E33" s="151">
        <v>22</v>
      </c>
      <c r="F33" s="151"/>
      <c r="G33" s="151">
        <v>22</v>
      </c>
      <c r="H33" s="151">
        <v>23</v>
      </c>
      <c r="I33" s="151"/>
      <c r="J33" s="152"/>
    </row>
    <row r="34" spans="1:10" ht="12.4" customHeight="1" x14ac:dyDescent="0.25">
      <c r="A34" s="202"/>
      <c r="B34" s="149">
        <v>527</v>
      </c>
      <c r="C34" s="150" t="s">
        <v>190</v>
      </c>
      <c r="D34" s="151">
        <v>68</v>
      </c>
      <c r="E34" s="151">
        <v>82</v>
      </c>
      <c r="F34" s="151"/>
      <c r="G34" s="151">
        <v>29</v>
      </c>
      <c r="H34" s="151">
        <v>92</v>
      </c>
      <c r="I34" s="151"/>
      <c r="J34" s="152"/>
    </row>
    <row r="35" spans="1:10" ht="12.4" customHeight="1" x14ac:dyDescent="0.25">
      <c r="A35" s="202"/>
      <c r="B35" s="149">
        <v>528</v>
      </c>
      <c r="C35" s="150" t="s">
        <v>191</v>
      </c>
      <c r="D35" s="151">
        <v>76</v>
      </c>
      <c r="E35" s="151">
        <v>0</v>
      </c>
      <c r="F35" s="151"/>
      <c r="G35" s="151">
        <v>0</v>
      </c>
      <c r="H35" s="151">
        <v>0</v>
      </c>
      <c r="I35" s="151"/>
      <c r="J35" s="152"/>
    </row>
    <row r="36" spans="1:10" ht="12.4" customHeight="1" x14ac:dyDescent="0.25">
      <c r="A36" s="153">
        <v>53</v>
      </c>
      <c r="B36" s="193" t="s">
        <v>192</v>
      </c>
      <c r="C36" s="193"/>
      <c r="D36" s="154">
        <f t="shared" ref="D36:J36" si="8">SUM(D37:D39)</f>
        <v>0</v>
      </c>
      <c r="E36" s="154">
        <f t="shared" si="8"/>
        <v>0</v>
      </c>
      <c r="F36" s="154">
        <f t="shared" si="8"/>
        <v>0</v>
      </c>
      <c r="G36" s="154">
        <f t="shared" si="8"/>
        <v>0</v>
      </c>
      <c r="H36" s="154">
        <f t="shared" si="8"/>
        <v>0</v>
      </c>
      <c r="I36" s="154">
        <f t="shared" si="8"/>
        <v>0</v>
      </c>
      <c r="J36" s="155">
        <f t="shared" si="8"/>
        <v>0</v>
      </c>
    </row>
    <row r="37" spans="1:10" ht="12.4" customHeight="1" x14ac:dyDescent="0.25">
      <c r="A37" s="192"/>
      <c r="B37" s="149">
        <v>531</v>
      </c>
      <c r="C37" s="150" t="s">
        <v>193</v>
      </c>
      <c r="D37" s="151">
        <v>0</v>
      </c>
      <c r="E37" s="151">
        <v>0</v>
      </c>
      <c r="F37" s="151"/>
      <c r="G37" s="151">
        <v>0</v>
      </c>
      <c r="H37" s="151">
        <v>0</v>
      </c>
      <c r="I37" s="151"/>
      <c r="J37" s="152"/>
    </row>
    <row r="38" spans="1:10" ht="12.4" customHeight="1" x14ac:dyDescent="0.25">
      <c r="A38" s="192"/>
      <c r="B38" s="149">
        <v>532</v>
      </c>
      <c r="C38" s="150" t="s">
        <v>194</v>
      </c>
      <c r="D38" s="151">
        <v>0</v>
      </c>
      <c r="E38" s="151">
        <v>0</v>
      </c>
      <c r="F38" s="151"/>
      <c r="G38" s="151">
        <v>0</v>
      </c>
      <c r="H38" s="151">
        <v>0</v>
      </c>
      <c r="I38" s="151"/>
      <c r="J38" s="152"/>
    </row>
    <row r="39" spans="1:10" ht="12.4" customHeight="1" x14ac:dyDescent="0.25">
      <c r="A39" s="192"/>
      <c r="B39" s="149">
        <v>538</v>
      </c>
      <c r="C39" s="150" t="s">
        <v>195</v>
      </c>
      <c r="D39" s="151">
        <v>0</v>
      </c>
      <c r="E39" s="151">
        <v>0</v>
      </c>
      <c r="F39" s="151"/>
      <c r="G39" s="151">
        <v>0</v>
      </c>
      <c r="H39" s="151">
        <v>0</v>
      </c>
      <c r="I39" s="151"/>
      <c r="J39" s="152"/>
    </row>
    <row r="40" spans="1:10" ht="12.4" customHeight="1" x14ac:dyDescent="0.25">
      <c r="A40" s="153">
        <v>54</v>
      </c>
      <c r="B40" s="193" t="s">
        <v>196</v>
      </c>
      <c r="C40" s="193"/>
      <c r="D40" s="154">
        <f t="shared" ref="D40:J40" si="9">SUM(D41:D48)</f>
        <v>1</v>
      </c>
      <c r="E40" s="154">
        <f t="shared" si="9"/>
        <v>0</v>
      </c>
      <c r="F40" s="154">
        <f t="shared" si="9"/>
        <v>0</v>
      </c>
      <c r="G40" s="154">
        <f t="shared" si="9"/>
        <v>0</v>
      </c>
      <c r="H40" s="154">
        <f t="shared" si="9"/>
        <v>0</v>
      </c>
      <c r="I40" s="154">
        <f t="shared" si="9"/>
        <v>0</v>
      </c>
      <c r="J40" s="155">
        <f t="shared" si="9"/>
        <v>0</v>
      </c>
    </row>
    <row r="41" spans="1:10" ht="12.4" customHeight="1" x14ac:dyDescent="0.25">
      <c r="A41" s="192"/>
      <c r="B41" s="149">
        <v>541</v>
      </c>
      <c r="C41" s="150" t="s">
        <v>197</v>
      </c>
      <c r="D41" s="151">
        <v>0</v>
      </c>
      <c r="E41" s="151">
        <v>0</v>
      </c>
      <c r="F41" s="151"/>
      <c r="G41" s="151">
        <v>0</v>
      </c>
      <c r="H41" s="151">
        <v>0</v>
      </c>
      <c r="I41" s="151"/>
      <c r="J41" s="152"/>
    </row>
    <row r="42" spans="1:10" ht="12.4" customHeight="1" x14ac:dyDescent="0.25">
      <c r="A42" s="192"/>
      <c r="B42" s="149">
        <v>542</v>
      </c>
      <c r="C42" s="150" t="s">
        <v>198</v>
      </c>
      <c r="D42" s="151">
        <v>0</v>
      </c>
      <c r="E42" s="151">
        <v>0</v>
      </c>
      <c r="F42" s="151"/>
      <c r="G42" s="151">
        <v>0</v>
      </c>
      <c r="H42" s="151">
        <v>0</v>
      </c>
      <c r="I42" s="151"/>
      <c r="J42" s="152"/>
    </row>
    <row r="43" spans="1:10" ht="12.4" customHeight="1" x14ac:dyDescent="0.25">
      <c r="A43" s="192"/>
      <c r="B43" s="149">
        <v>543</v>
      </c>
      <c r="C43" s="150" t="s">
        <v>199</v>
      </c>
      <c r="D43" s="151">
        <v>0</v>
      </c>
      <c r="E43" s="151">
        <v>0</v>
      </c>
      <c r="F43" s="151"/>
      <c r="G43" s="151">
        <v>0</v>
      </c>
      <c r="H43" s="151">
        <v>0</v>
      </c>
      <c r="I43" s="151"/>
      <c r="J43" s="152"/>
    </row>
    <row r="44" spans="1:10" ht="12.4" customHeight="1" x14ac:dyDescent="0.25">
      <c r="A44" s="192"/>
      <c r="B44" s="149">
        <v>544</v>
      </c>
      <c r="C44" s="150" t="s">
        <v>200</v>
      </c>
      <c r="D44" s="151">
        <v>0</v>
      </c>
      <c r="E44" s="151">
        <v>0</v>
      </c>
      <c r="F44" s="151"/>
      <c r="G44" s="151">
        <v>0</v>
      </c>
      <c r="H44" s="151">
        <v>0</v>
      </c>
      <c r="I44" s="151"/>
      <c r="J44" s="152"/>
    </row>
    <row r="45" spans="1:10" ht="12.4" customHeight="1" x14ac:dyDescent="0.25">
      <c r="A45" s="192"/>
      <c r="B45" s="149">
        <v>545</v>
      </c>
      <c r="C45" s="150" t="s">
        <v>201</v>
      </c>
      <c r="D45" s="151">
        <v>0</v>
      </c>
      <c r="E45" s="151">
        <v>0</v>
      </c>
      <c r="F45" s="151"/>
      <c r="G45" s="151">
        <v>0</v>
      </c>
      <c r="H45" s="151">
        <v>0</v>
      </c>
      <c r="I45" s="151"/>
      <c r="J45" s="152"/>
    </row>
    <row r="46" spans="1:10" ht="12.4" customHeight="1" x14ac:dyDescent="0.25">
      <c r="A46" s="192"/>
      <c r="B46" s="149">
        <v>546</v>
      </c>
      <c r="C46" s="150" t="s">
        <v>202</v>
      </c>
      <c r="D46" s="151">
        <v>0</v>
      </c>
      <c r="E46" s="151">
        <v>0</v>
      </c>
      <c r="F46" s="151"/>
      <c r="G46" s="151">
        <v>0</v>
      </c>
      <c r="H46" s="151">
        <v>0</v>
      </c>
      <c r="I46" s="151"/>
      <c r="J46" s="152"/>
    </row>
    <row r="47" spans="1:10" ht="12.4" customHeight="1" x14ac:dyDescent="0.25">
      <c r="A47" s="192"/>
      <c r="B47" s="149">
        <v>548</v>
      </c>
      <c r="C47" s="150" t="s">
        <v>203</v>
      </c>
      <c r="D47" s="151">
        <v>0</v>
      </c>
      <c r="E47" s="151">
        <v>0</v>
      </c>
      <c r="F47" s="151"/>
      <c r="G47" s="151">
        <v>0</v>
      </c>
      <c r="H47" s="151">
        <v>0</v>
      </c>
      <c r="I47" s="151"/>
      <c r="J47" s="152"/>
    </row>
    <row r="48" spans="1:10" ht="12.4" customHeight="1" x14ac:dyDescent="0.25">
      <c r="A48" s="192"/>
      <c r="B48" s="149">
        <v>549</v>
      </c>
      <c r="C48" s="150" t="s">
        <v>204</v>
      </c>
      <c r="D48" s="151">
        <v>1</v>
      </c>
      <c r="E48" s="151">
        <v>0</v>
      </c>
      <c r="F48" s="151"/>
      <c r="G48" s="151">
        <v>0</v>
      </c>
      <c r="H48" s="151">
        <v>0</v>
      </c>
      <c r="I48" s="151"/>
      <c r="J48" s="152"/>
    </row>
    <row r="49" spans="1:10" ht="12.4" customHeight="1" x14ac:dyDescent="0.25">
      <c r="A49" s="153">
        <v>55</v>
      </c>
      <c r="B49" s="193" t="s">
        <v>205</v>
      </c>
      <c r="C49" s="193"/>
      <c r="D49" s="154">
        <f t="shared" ref="D49:J49" si="10">SUM(D50:D55)</f>
        <v>76</v>
      </c>
      <c r="E49" s="154">
        <f>SUM(E50:E55)</f>
        <v>76</v>
      </c>
      <c r="F49" s="154">
        <f t="shared" si="10"/>
        <v>0</v>
      </c>
      <c r="G49" s="154">
        <f t="shared" si="10"/>
        <v>76</v>
      </c>
      <c r="H49" s="154">
        <f t="shared" si="10"/>
        <v>76</v>
      </c>
      <c r="I49" s="154">
        <f t="shared" si="10"/>
        <v>0</v>
      </c>
      <c r="J49" s="155">
        <f t="shared" si="10"/>
        <v>0</v>
      </c>
    </row>
    <row r="50" spans="1:10" ht="12.4" customHeight="1" thickBot="1" x14ac:dyDescent="0.3">
      <c r="A50" s="194"/>
      <c r="B50" s="149">
        <v>551</v>
      </c>
      <c r="C50" s="150" t="s">
        <v>206</v>
      </c>
      <c r="D50" s="151">
        <v>76</v>
      </c>
      <c r="E50" s="151">
        <v>76</v>
      </c>
      <c r="F50" s="151"/>
      <c r="G50" s="151">
        <v>76</v>
      </c>
      <c r="H50" s="151">
        <v>76</v>
      </c>
      <c r="I50" s="151"/>
      <c r="J50" s="152"/>
    </row>
    <row r="51" spans="1:10" ht="12.4" customHeight="1" thickBot="1" x14ac:dyDescent="0.3">
      <c r="A51" s="194"/>
      <c r="B51" s="149">
        <v>552</v>
      </c>
      <c r="C51" s="150" t="s">
        <v>207</v>
      </c>
      <c r="D51" s="151">
        <v>0</v>
      </c>
      <c r="E51" s="151">
        <v>0</v>
      </c>
      <c r="F51" s="151"/>
      <c r="G51" s="151">
        <v>0</v>
      </c>
      <c r="H51" s="151">
        <v>0</v>
      </c>
      <c r="I51" s="151"/>
      <c r="J51" s="152"/>
    </row>
    <row r="52" spans="1:10" ht="12.4" customHeight="1" thickBot="1" x14ac:dyDescent="0.3">
      <c r="A52" s="194"/>
      <c r="B52" s="149">
        <v>553</v>
      </c>
      <c r="C52" s="150" t="s">
        <v>208</v>
      </c>
      <c r="D52" s="151">
        <v>0</v>
      </c>
      <c r="E52" s="151">
        <v>0</v>
      </c>
      <c r="F52" s="151"/>
      <c r="G52" s="151">
        <v>0</v>
      </c>
      <c r="H52" s="151">
        <v>0</v>
      </c>
      <c r="I52" s="151"/>
      <c r="J52" s="152"/>
    </row>
    <row r="53" spans="1:10" ht="12.4" customHeight="1" thickBot="1" x14ac:dyDescent="0.3">
      <c r="A53" s="194"/>
      <c r="B53" s="149">
        <v>554</v>
      </c>
      <c r="C53" s="150" t="s">
        <v>209</v>
      </c>
      <c r="D53" s="151">
        <v>0</v>
      </c>
      <c r="E53" s="151">
        <v>0</v>
      </c>
      <c r="F53" s="151"/>
      <c r="G53" s="151">
        <v>0</v>
      </c>
      <c r="H53" s="151">
        <v>0</v>
      </c>
      <c r="I53" s="151"/>
      <c r="J53" s="152"/>
    </row>
    <row r="54" spans="1:10" ht="12.4" customHeight="1" thickBot="1" x14ac:dyDescent="0.3">
      <c r="A54" s="194"/>
      <c r="B54" s="149">
        <v>556</v>
      </c>
      <c r="C54" s="150" t="s">
        <v>210</v>
      </c>
      <c r="D54" s="151">
        <v>0</v>
      </c>
      <c r="E54" s="151">
        <v>0</v>
      </c>
      <c r="F54" s="151"/>
      <c r="G54" s="151">
        <v>0</v>
      </c>
      <c r="H54" s="151">
        <v>0</v>
      </c>
      <c r="I54" s="151"/>
      <c r="J54" s="152"/>
    </row>
    <row r="55" spans="1:10" ht="12.4" customHeight="1" thickBot="1" x14ac:dyDescent="0.3">
      <c r="A55" s="194"/>
      <c r="B55" s="158">
        <v>559</v>
      </c>
      <c r="C55" s="159" t="s">
        <v>211</v>
      </c>
      <c r="D55" s="160">
        <v>0</v>
      </c>
      <c r="E55" s="160">
        <v>0</v>
      </c>
      <c r="F55" s="160"/>
      <c r="G55" s="160">
        <v>0</v>
      </c>
      <c r="H55" s="160">
        <v>0</v>
      </c>
      <c r="I55" s="160"/>
      <c r="J55" s="161"/>
    </row>
    <row r="56" spans="1:10" ht="15" customHeight="1" thickBot="1" x14ac:dyDescent="0.3">
      <c r="A56" s="187" t="s">
        <v>212</v>
      </c>
      <c r="B56" s="187"/>
      <c r="C56" s="187"/>
      <c r="D56" s="162">
        <f t="shared" ref="D56:J56" si="11">D57+D61+D66+D71+D81+D89</f>
        <v>6402</v>
      </c>
      <c r="E56" s="162">
        <f t="shared" si="11"/>
        <v>6198</v>
      </c>
      <c r="F56" s="162">
        <f t="shared" si="11"/>
        <v>0</v>
      </c>
      <c r="G56" s="162">
        <f t="shared" si="11"/>
        <v>6070</v>
      </c>
      <c r="H56" s="162">
        <f t="shared" si="11"/>
        <v>6879</v>
      </c>
      <c r="I56" s="162">
        <f t="shared" si="11"/>
        <v>0</v>
      </c>
      <c r="J56" s="163">
        <f t="shared" si="11"/>
        <v>0</v>
      </c>
    </row>
    <row r="57" spans="1:10" ht="12.4" customHeight="1" x14ac:dyDescent="0.25">
      <c r="A57" s="164">
        <v>60</v>
      </c>
      <c r="B57" s="188" t="s">
        <v>213</v>
      </c>
      <c r="C57" s="188"/>
      <c r="D57" s="143">
        <f t="shared" ref="D57:J57" si="12">SUM(D58:D60)</f>
        <v>1226</v>
      </c>
      <c r="E57" s="143">
        <f t="shared" si="12"/>
        <v>600</v>
      </c>
      <c r="F57" s="143">
        <f t="shared" si="12"/>
        <v>0</v>
      </c>
      <c r="G57" s="143">
        <f t="shared" si="12"/>
        <v>1155</v>
      </c>
      <c r="H57" s="143">
        <f t="shared" si="12"/>
        <v>700</v>
      </c>
      <c r="I57" s="143">
        <f t="shared" si="12"/>
        <v>0</v>
      </c>
      <c r="J57" s="144">
        <f t="shared" si="12"/>
        <v>0</v>
      </c>
    </row>
    <row r="58" spans="1:10" ht="12.4" customHeight="1" x14ac:dyDescent="0.25">
      <c r="A58" s="191"/>
      <c r="B58" s="165">
        <v>601</v>
      </c>
      <c r="C58" s="166" t="s">
        <v>214</v>
      </c>
      <c r="D58" s="151">
        <v>1226</v>
      </c>
      <c r="E58" s="151">
        <v>600</v>
      </c>
      <c r="F58" s="151"/>
      <c r="G58" s="151">
        <v>1155</v>
      </c>
      <c r="H58" s="151">
        <v>700</v>
      </c>
      <c r="I58" s="151"/>
      <c r="J58" s="152"/>
    </row>
    <row r="59" spans="1:10" ht="12.4" customHeight="1" x14ac:dyDescent="0.25">
      <c r="A59" s="191"/>
      <c r="B59" s="165">
        <v>602</v>
      </c>
      <c r="C59" s="166" t="s">
        <v>215</v>
      </c>
      <c r="D59" s="151">
        <v>0</v>
      </c>
      <c r="E59" s="151">
        <v>0</v>
      </c>
      <c r="F59" s="151"/>
      <c r="G59" s="151">
        <v>0</v>
      </c>
      <c r="H59" s="151">
        <v>0</v>
      </c>
      <c r="I59" s="151"/>
      <c r="J59" s="152"/>
    </row>
    <row r="60" spans="1:10" ht="12.4" customHeight="1" x14ac:dyDescent="0.25">
      <c r="A60" s="191"/>
      <c r="B60" s="165">
        <v>604</v>
      </c>
      <c r="C60" s="166" t="s">
        <v>216</v>
      </c>
      <c r="D60" s="151">
        <v>0</v>
      </c>
      <c r="E60" s="151">
        <v>0</v>
      </c>
      <c r="F60" s="151"/>
      <c r="G60" s="151">
        <v>0</v>
      </c>
      <c r="H60" s="151">
        <v>0</v>
      </c>
      <c r="I60" s="151"/>
      <c r="J60" s="152"/>
    </row>
    <row r="61" spans="1:10" ht="12.4" customHeight="1" x14ac:dyDescent="0.25">
      <c r="A61" s="167">
        <v>61</v>
      </c>
      <c r="B61" s="190" t="s">
        <v>217</v>
      </c>
      <c r="C61" s="190"/>
      <c r="D61" s="154">
        <f t="shared" ref="D61:J61" si="13">SUM(D62:D65)</f>
        <v>0</v>
      </c>
      <c r="E61" s="154">
        <f t="shared" si="13"/>
        <v>0</v>
      </c>
      <c r="F61" s="154">
        <f t="shared" si="13"/>
        <v>0</v>
      </c>
      <c r="G61" s="154">
        <f t="shared" si="13"/>
        <v>0</v>
      </c>
      <c r="H61" s="154">
        <f t="shared" si="13"/>
        <v>0</v>
      </c>
      <c r="I61" s="154">
        <f t="shared" si="13"/>
        <v>0</v>
      </c>
      <c r="J61" s="155">
        <f t="shared" si="13"/>
        <v>0</v>
      </c>
    </row>
    <row r="62" spans="1:10" ht="12.4" customHeight="1" x14ac:dyDescent="0.25">
      <c r="A62" s="191"/>
      <c r="B62" s="165">
        <v>611</v>
      </c>
      <c r="C62" s="166" t="s">
        <v>218</v>
      </c>
      <c r="D62" s="151">
        <v>0</v>
      </c>
      <c r="E62" s="151">
        <v>0</v>
      </c>
      <c r="F62" s="151"/>
      <c r="G62" s="151">
        <v>0</v>
      </c>
      <c r="H62" s="151">
        <v>0</v>
      </c>
      <c r="I62" s="151"/>
      <c r="J62" s="152"/>
    </row>
    <row r="63" spans="1:10" ht="12.4" customHeight="1" x14ac:dyDescent="0.25">
      <c r="A63" s="191"/>
      <c r="B63" s="165">
        <v>612</v>
      </c>
      <c r="C63" s="166" t="s">
        <v>219</v>
      </c>
      <c r="D63" s="151">
        <v>0</v>
      </c>
      <c r="E63" s="151">
        <v>0</v>
      </c>
      <c r="F63" s="151"/>
      <c r="G63" s="151">
        <v>0</v>
      </c>
      <c r="H63" s="151">
        <v>0</v>
      </c>
      <c r="I63" s="151"/>
      <c r="J63" s="152"/>
    </row>
    <row r="64" spans="1:10" ht="12.4" customHeight="1" x14ac:dyDescent="0.25">
      <c r="A64" s="191"/>
      <c r="B64" s="165">
        <v>613</v>
      </c>
      <c r="C64" s="166" t="s">
        <v>220</v>
      </c>
      <c r="D64" s="151">
        <v>0</v>
      </c>
      <c r="E64" s="151">
        <v>0</v>
      </c>
      <c r="F64" s="151"/>
      <c r="G64" s="151">
        <v>0</v>
      </c>
      <c r="H64" s="151">
        <v>0</v>
      </c>
      <c r="I64" s="151"/>
      <c r="J64" s="152"/>
    </row>
    <row r="65" spans="1:10" ht="12.4" customHeight="1" x14ac:dyDescent="0.25">
      <c r="A65" s="191"/>
      <c r="B65" s="165">
        <v>614</v>
      </c>
      <c r="C65" s="166" t="s">
        <v>221</v>
      </c>
      <c r="D65" s="151">
        <v>0</v>
      </c>
      <c r="E65" s="151">
        <v>0</v>
      </c>
      <c r="F65" s="151"/>
      <c r="G65" s="151">
        <v>0</v>
      </c>
      <c r="H65" s="151">
        <v>0</v>
      </c>
      <c r="I65" s="151"/>
      <c r="J65" s="152"/>
    </row>
    <row r="66" spans="1:10" ht="12.4" customHeight="1" x14ac:dyDescent="0.25">
      <c r="A66" s="167">
        <v>62</v>
      </c>
      <c r="B66" s="190" t="s">
        <v>222</v>
      </c>
      <c r="C66" s="190"/>
      <c r="D66" s="154">
        <f t="shared" ref="D66:J66" si="14">SUM(D67:D70)</f>
        <v>0</v>
      </c>
      <c r="E66" s="154">
        <f t="shared" si="14"/>
        <v>0</v>
      </c>
      <c r="F66" s="154">
        <f t="shared" si="14"/>
        <v>0</v>
      </c>
      <c r="G66" s="154">
        <f t="shared" si="14"/>
        <v>0</v>
      </c>
      <c r="H66" s="154">
        <f t="shared" si="14"/>
        <v>0</v>
      </c>
      <c r="I66" s="154">
        <f t="shared" si="14"/>
        <v>0</v>
      </c>
      <c r="J66" s="155">
        <f t="shared" si="14"/>
        <v>0</v>
      </c>
    </row>
    <row r="67" spans="1:10" ht="12.4" customHeight="1" x14ac:dyDescent="0.25">
      <c r="A67" s="191"/>
      <c r="B67" s="165">
        <v>621</v>
      </c>
      <c r="C67" s="166" t="s">
        <v>223</v>
      </c>
      <c r="D67" s="151">
        <v>0</v>
      </c>
      <c r="E67" s="151">
        <v>0</v>
      </c>
      <c r="F67" s="151"/>
      <c r="G67" s="151">
        <v>0</v>
      </c>
      <c r="H67" s="151">
        <v>0</v>
      </c>
      <c r="I67" s="151"/>
      <c r="J67" s="152"/>
    </row>
    <row r="68" spans="1:10" ht="12.4" customHeight="1" x14ac:dyDescent="0.25">
      <c r="A68" s="191"/>
      <c r="B68" s="165">
        <v>622</v>
      </c>
      <c r="C68" s="166" t="s">
        <v>224</v>
      </c>
      <c r="D68" s="151">
        <v>0</v>
      </c>
      <c r="E68" s="151">
        <v>0</v>
      </c>
      <c r="F68" s="151"/>
      <c r="G68" s="151">
        <v>0</v>
      </c>
      <c r="H68" s="151">
        <v>0</v>
      </c>
      <c r="I68" s="151"/>
      <c r="J68" s="152"/>
    </row>
    <row r="69" spans="1:10" ht="12.4" customHeight="1" x14ac:dyDescent="0.25">
      <c r="A69" s="191"/>
      <c r="B69" s="165">
        <v>623</v>
      </c>
      <c r="C69" s="166" t="s">
        <v>225</v>
      </c>
      <c r="D69" s="151">
        <v>0</v>
      </c>
      <c r="E69" s="151">
        <v>0</v>
      </c>
      <c r="F69" s="151"/>
      <c r="G69" s="151">
        <v>0</v>
      </c>
      <c r="H69" s="151">
        <v>0</v>
      </c>
      <c r="I69" s="151"/>
      <c r="J69" s="152"/>
    </row>
    <row r="70" spans="1:10" ht="12.4" customHeight="1" x14ac:dyDescent="0.25">
      <c r="A70" s="191"/>
      <c r="B70" s="165">
        <v>624</v>
      </c>
      <c r="C70" s="166" t="s">
        <v>226</v>
      </c>
      <c r="D70" s="151">
        <v>0</v>
      </c>
      <c r="E70" s="151">
        <v>0</v>
      </c>
      <c r="F70" s="151"/>
      <c r="G70" s="151">
        <v>0</v>
      </c>
      <c r="H70" s="151">
        <v>0</v>
      </c>
      <c r="I70" s="151"/>
      <c r="J70" s="152"/>
    </row>
    <row r="71" spans="1:10" ht="12.4" customHeight="1" x14ac:dyDescent="0.25">
      <c r="A71" s="167">
        <v>64</v>
      </c>
      <c r="B71" s="190" t="s">
        <v>31</v>
      </c>
      <c r="C71" s="190"/>
      <c r="D71" s="154">
        <f t="shared" ref="D71:J71" si="15">D72+D73+D74+D75+D76+D79+D80</f>
        <v>0</v>
      </c>
      <c r="E71" s="154">
        <f t="shared" si="15"/>
        <v>0</v>
      </c>
      <c r="F71" s="154">
        <f t="shared" si="15"/>
        <v>0</v>
      </c>
      <c r="G71" s="154">
        <f t="shared" si="15"/>
        <v>0</v>
      </c>
      <c r="H71" s="154">
        <f t="shared" si="15"/>
        <v>0</v>
      </c>
      <c r="I71" s="154">
        <f t="shared" si="15"/>
        <v>0</v>
      </c>
      <c r="J71" s="155">
        <f t="shared" si="15"/>
        <v>0</v>
      </c>
    </row>
    <row r="72" spans="1:10" ht="12.4" customHeight="1" x14ac:dyDescent="0.25">
      <c r="A72" s="191"/>
      <c r="B72" s="165">
        <v>641</v>
      </c>
      <c r="C72" s="166" t="s">
        <v>197</v>
      </c>
      <c r="D72" s="151">
        <v>0</v>
      </c>
      <c r="E72" s="151">
        <v>0</v>
      </c>
      <c r="F72" s="151"/>
      <c r="G72" s="151">
        <v>0</v>
      </c>
      <c r="H72" s="151">
        <v>0</v>
      </c>
      <c r="I72" s="151"/>
      <c r="J72" s="152"/>
    </row>
    <row r="73" spans="1:10" ht="12.4" customHeight="1" x14ac:dyDescent="0.25">
      <c r="A73" s="191"/>
      <c r="B73" s="165">
        <v>642</v>
      </c>
      <c r="C73" s="166" t="s">
        <v>198</v>
      </c>
      <c r="D73" s="151">
        <v>0</v>
      </c>
      <c r="E73" s="151">
        <v>0</v>
      </c>
      <c r="F73" s="151"/>
      <c r="G73" s="151">
        <v>0</v>
      </c>
      <c r="H73" s="151">
        <v>0</v>
      </c>
      <c r="I73" s="151"/>
      <c r="J73" s="152"/>
    </row>
    <row r="74" spans="1:10" ht="12.4" customHeight="1" x14ac:dyDescent="0.25">
      <c r="A74" s="191"/>
      <c r="B74" s="165">
        <v>643</v>
      </c>
      <c r="C74" s="166" t="s">
        <v>227</v>
      </c>
      <c r="D74" s="151">
        <v>0</v>
      </c>
      <c r="E74" s="151">
        <v>0</v>
      </c>
      <c r="F74" s="151"/>
      <c r="G74" s="151">
        <v>0</v>
      </c>
      <c r="H74" s="151">
        <v>0</v>
      </c>
      <c r="I74" s="151"/>
      <c r="J74" s="152"/>
    </row>
    <row r="75" spans="1:10" ht="12.4" customHeight="1" x14ac:dyDescent="0.25">
      <c r="A75" s="191"/>
      <c r="B75" s="165">
        <v>644</v>
      </c>
      <c r="C75" s="166" t="s">
        <v>200</v>
      </c>
      <c r="D75" s="151">
        <v>0</v>
      </c>
      <c r="E75" s="151">
        <v>0</v>
      </c>
      <c r="F75" s="151"/>
      <c r="G75" s="151">
        <v>0</v>
      </c>
      <c r="H75" s="151">
        <v>0</v>
      </c>
      <c r="I75" s="151"/>
      <c r="J75" s="152"/>
    </row>
    <row r="76" spans="1:10" ht="12.4" customHeight="1" x14ac:dyDescent="0.25">
      <c r="A76" s="191"/>
      <c r="B76" s="165">
        <v>645</v>
      </c>
      <c r="C76" s="166" t="s">
        <v>228</v>
      </c>
      <c r="D76" s="151">
        <v>0</v>
      </c>
      <c r="E76" s="151">
        <v>0</v>
      </c>
      <c r="F76" s="151"/>
      <c r="G76" s="151">
        <v>0</v>
      </c>
      <c r="H76" s="151">
        <v>0</v>
      </c>
      <c r="I76" s="151"/>
      <c r="J76" s="152"/>
    </row>
    <row r="77" spans="1:10" ht="12.4" customHeight="1" x14ac:dyDescent="0.25">
      <c r="A77" s="191"/>
      <c r="B77" s="165"/>
      <c r="C77" s="168" t="s">
        <v>229</v>
      </c>
      <c r="D77" s="146">
        <v>0</v>
      </c>
      <c r="E77" s="146">
        <v>0</v>
      </c>
      <c r="F77" s="146"/>
      <c r="G77" s="146">
        <v>0</v>
      </c>
      <c r="H77" s="146">
        <v>0</v>
      </c>
      <c r="I77" s="146"/>
      <c r="J77" s="147"/>
    </row>
    <row r="78" spans="1:10" ht="12.4" customHeight="1" x14ac:dyDescent="0.25">
      <c r="A78" s="191"/>
      <c r="B78" s="165"/>
      <c r="C78" s="168" t="s">
        <v>230</v>
      </c>
      <c r="D78" s="146">
        <v>0</v>
      </c>
      <c r="E78" s="146">
        <v>0</v>
      </c>
      <c r="F78" s="146"/>
      <c r="G78" s="146">
        <v>0</v>
      </c>
      <c r="H78" s="146">
        <v>0</v>
      </c>
      <c r="I78" s="146"/>
      <c r="J78" s="147"/>
    </row>
    <row r="79" spans="1:10" ht="12.4" customHeight="1" x14ac:dyDescent="0.25">
      <c r="A79" s="191"/>
      <c r="B79" s="165">
        <v>648</v>
      </c>
      <c r="C79" s="166" t="s">
        <v>231</v>
      </c>
      <c r="D79" s="151">
        <f t="shared" ref="D79:J79" si="16">SUM(D77:D78)</f>
        <v>0</v>
      </c>
      <c r="E79" s="151">
        <f t="shared" si="16"/>
        <v>0</v>
      </c>
      <c r="F79" s="151">
        <f t="shared" si="16"/>
        <v>0</v>
      </c>
      <c r="G79" s="151">
        <f t="shared" si="16"/>
        <v>0</v>
      </c>
      <c r="H79" s="151">
        <f t="shared" si="16"/>
        <v>0</v>
      </c>
      <c r="I79" s="151">
        <f t="shared" si="16"/>
        <v>0</v>
      </c>
      <c r="J79" s="152">
        <f t="shared" si="16"/>
        <v>0</v>
      </c>
    </row>
    <row r="80" spans="1:10" ht="12.4" customHeight="1" x14ac:dyDescent="0.25">
      <c r="A80" s="191"/>
      <c r="B80" s="165">
        <v>649</v>
      </c>
      <c r="C80" s="166" t="s">
        <v>232</v>
      </c>
      <c r="D80" s="151">
        <v>0</v>
      </c>
      <c r="E80" s="151">
        <v>0</v>
      </c>
      <c r="F80" s="151"/>
      <c r="G80" s="151">
        <v>0</v>
      </c>
      <c r="H80" s="151">
        <v>0</v>
      </c>
      <c r="I80" s="151"/>
      <c r="J80" s="152"/>
    </row>
    <row r="81" spans="1:10" ht="12.4" customHeight="1" x14ac:dyDescent="0.25">
      <c r="A81" s="167">
        <v>65</v>
      </c>
      <c r="B81" s="190" t="s">
        <v>233</v>
      </c>
      <c r="C81" s="190"/>
      <c r="D81" s="154">
        <f t="shared" ref="D81:J81" si="17">SUM(D82:D88)</f>
        <v>34</v>
      </c>
      <c r="E81" s="154">
        <f t="shared" si="17"/>
        <v>0</v>
      </c>
      <c r="F81" s="154">
        <f t="shared" si="17"/>
        <v>0</v>
      </c>
      <c r="G81" s="154">
        <f t="shared" si="17"/>
        <v>0</v>
      </c>
      <c r="H81" s="154">
        <f t="shared" si="17"/>
        <v>0</v>
      </c>
      <c r="I81" s="154">
        <f t="shared" si="17"/>
        <v>0</v>
      </c>
      <c r="J81" s="155">
        <f t="shared" si="17"/>
        <v>0</v>
      </c>
    </row>
    <row r="82" spans="1:10" ht="12.4" customHeight="1" x14ac:dyDescent="0.25">
      <c r="A82" s="191"/>
      <c r="B82" s="165">
        <v>651</v>
      </c>
      <c r="C82" s="166" t="s">
        <v>234</v>
      </c>
      <c r="D82" s="151">
        <v>0</v>
      </c>
      <c r="E82" s="151">
        <v>0</v>
      </c>
      <c r="F82" s="151"/>
      <c r="G82" s="151">
        <v>0</v>
      </c>
      <c r="H82" s="151">
        <v>0</v>
      </c>
      <c r="I82" s="151"/>
      <c r="J82" s="152"/>
    </row>
    <row r="83" spans="1:10" ht="12.4" customHeight="1" x14ac:dyDescent="0.25">
      <c r="A83" s="191"/>
      <c r="B83" s="165">
        <v>652</v>
      </c>
      <c r="C83" s="166" t="s">
        <v>235</v>
      </c>
      <c r="D83" s="151">
        <v>34</v>
      </c>
      <c r="E83" s="151">
        <v>0</v>
      </c>
      <c r="F83" s="151"/>
      <c r="G83" s="151">
        <v>0</v>
      </c>
      <c r="H83" s="151">
        <v>0</v>
      </c>
      <c r="I83" s="151"/>
      <c r="J83" s="152"/>
    </row>
    <row r="84" spans="1:10" ht="12.4" customHeight="1" x14ac:dyDescent="0.25">
      <c r="A84" s="191"/>
      <c r="B84" s="165">
        <v>653</v>
      </c>
      <c r="C84" s="166" t="s">
        <v>236</v>
      </c>
      <c r="D84" s="151">
        <v>0</v>
      </c>
      <c r="E84" s="151">
        <v>0</v>
      </c>
      <c r="F84" s="151"/>
      <c r="G84" s="151">
        <v>0</v>
      </c>
      <c r="H84" s="151">
        <v>0</v>
      </c>
      <c r="I84" s="151"/>
      <c r="J84" s="152"/>
    </row>
    <row r="85" spans="1:10" ht="12.4" customHeight="1" x14ac:dyDescent="0.25">
      <c r="A85" s="191"/>
      <c r="B85" s="165">
        <v>654</v>
      </c>
      <c r="C85" s="166" t="s">
        <v>237</v>
      </c>
      <c r="D85" s="151">
        <v>0</v>
      </c>
      <c r="E85" s="151">
        <v>0</v>
      </c>
      <c r="F85" s="151"/>
      <c r="G85" s="151">
        <v>0</v>
      </c>
      <c r="H85" s="151">
        <v>0</v>
      </c>
      <c r="I85" s="151"/>
      <c r="J85" s="152"/>
    </row>
    <row r="86" spans="1:10" ht="12.4" customHeight="1" x14ac:dyDescent="0.25">
      <c r="A86" s="191"/>
      <c r="B86" s="165">
        <v>655</v>
      </c>
      <c r="C86" s="166" t="s">
        <v>238</v>
      </c>
      <c r="D86" s="151">
        <v>0</v>
      </c>
      <c r="E86" s="151">
        <v>0</v>
      </c>
      <c r="F86" s="151"/>
      <c r="G86" s="151">
        <v>0</v>
      </c>
      <c r="H86" s="151">
        <v>0</v>
      </c>
      <c r="I86" s="151"/>
      <c r="J86" s="152"/>
    </row>
    <row r="87" spans="1:10" ht="12.4" customHeight="1" x14ac:dyDescent="0.25">
      <c r="A87" s="191"/>
      <c r="B87" s="165">
        <v>656</v>
      </c>
      <c r="C87" s="166" t="s">
        <v>239</v>
      </c>
      <c r="D87" s="151">
        <v>0</v>
      </c>
      <c r="E87" s="151">
        <v>0</v>
      </c>
      <c r="F87" s="151"/>
      <c r="G87" s="151">
        <v>0</v>
      </c>
      <c r="H87" s="151">
        <v>0</v>
      </c>
      <c r="I87" s="151"/>
      <c r="J87" s="152"/>
    </row>
    <row r="88" spans="1:10" ht="12.4" customHeight="1" x14ac:dyDescent="0.25">
      <c r="A88" s="191"/>
      <c r="B88" s="165">
        <v>659</v>
      </c>
      <c r="C88" s="166" t="s">
        <v>240</v>
      </c>
      <c r="D88" s="151">
        <v>0</v>
      </c>
      <c r="E88" s="151">
        <v>0</v>
      </c>
      <c r="F88" s="151"/>
      <c r="G88" s="151">
        <v>0</v>
      </c>
      <c r="H88" s="151">
        <v>0</v>
      </c>
      <c r="I88" s="151"/>
      <c r="J88" s="152"/>
    </row>
    <row r="89" spans="1:10" ht="12.4" customHeight="1" x14ac:dyDescent="0.25">
      <c r="A89" s="167">
        <v>69</v>
      </c>
      <c r="B89" s="190" t="s">
        <v>241</v>
      </c>
      <c r="C89" s="190"/>
      <c r="D89" s="154">
        <f t="shared" ref="D89:J89" si="18">SUM(D90:D93)</f>
        <v>5142</v>
      </c>
      <c r="E89" s="154">
        <f t="shared" si="18"/>
        <v>5598</v>
      </c>
      <c r="F89" s="154">
        <f t="shared" si="18"/>
        <v>0</v>
      </c>
      <c r="G89" s="154">
        <f t="shared" si="18"/>
        <v>4915</v>
      </c>
      <c r="H89" s="154">
        <f t="shared" si="18"/>
        <v>6179</v>
      </c>
      <c r="I89" s="154">
        <f t="shared" si="18"/>
        <v>0</v>
      </c>
      <c r="J89" s="155">
        <f t="shared" si="18"/>
        <v>0</v>
      </c>
    </row>
    <row r="90" spans="1:10" ht="12.4" customHeight="1" x14ac:dyDescent="0.25">
      <c r="A90" s="189"/>
      <c r="B90" s="165">
        <v>691</v>
      </c>
      <c r="C90" s="166" t="s">
        <v>242</v>
      </c>
      <c r="D90" s="151">
        <v>5142</v>
      </c>
      <c r="E90" s="151">
        <v>5598</v>
      </c>
      <c r="F90" s="151"/>
      <c r="G90" s="151">
        <v>4915</v>
      </c>
      <c r="H90" s="151">
        <v>6179</v>
      </c>
      <c r="I90" s="151"/>
      <c r="J90" s="152"/>
    </row>
    <row r="91" spans="1:10" ht="12.4" customHeight="1" x14ac:dyDescent="0.25">
      <c r="A91" s="189"/>
      <c r="B91" s="165">
        <v>691</v>
      </c>
      <c r="C91" s="166" t="s">
        <v>243</v>
      </c>
      <c r="D91" s="151">
        <v>0</v>
      </c>
      <c r="E91" s="151">
        <v>0</v>
      </c>
      <c r="F91" s="151"/>
      <c r="G91" s="151">
        <v>0</v>
      </c>
      <c r="H91" s="151">
        <v>0</v>
      </c>
      <c r="I91" s="151"/>
      <c r="J91" s="152"/>
    </row>
    <row r="92" spans="1:10" ht="12.4" customHeight="1" x14ac:dyDescent="0.25">
      <c r="A92" s="189"/>
      <c r="B92" s="165">
        <v>691</v>
      </c>
      <c r="C92" s="166" t="s">
        <v>244</v>
      </c>
      <c r="D92" s="151">
        <v>0</v>
      </c>
      <c r="E92" s="151">
        <v>0</v>
      </c>
      <c r="F92" s="151"/>
      <c r="G92" s="151">
        <v>0</v>
      </c>
      <c r="H92" s="151">
        <v>0</v>
      </c>
      <c r="I92" s="151"/>
      <c r="J92" s="152"/>
    </row>
    <row r="93" spans="1:10" ht="12.4" customHeight="1" thickBot="1" x14ac:dyDescent="0.3">
      <c r="A93" s="189"/>
      <c r="B93" s="169">
        <v>691</v>
      </c>
      <c r="C93" s="170" t="s">
        <v>245</v>
      </c>
      <c r="D93" s="171">
        <v>0</v>
      </c>
      <c r="E93" s="171">
        <v>0</v>
      </c>
      <c r="F93" s="171"/>
      <c r="G93" s="171">
        <v>0</v>
      </c>
      <c r="H93" s="171">
        <v>0</v>
      </c>
      <c r="I93" s="171"/>
      <c r="J93" s="172"/>
    </row>
    <row r="94" spans="1:10" ht="12.75" customHeight="1" thickBot="1" x14ac:dyDescent="0.3">
      <c r="A94" s="187" t="s">
        <v>246</v>
      </c>
      <c r="B94" s="187"/>
      <c r="C94" s="187"/>
      <c r="D94" s="162">
        <f t="shared" ref="D94:J94" si="19">D56-D5</f>
        <v>504</v>
      </c>
      <c r="E94" s="162">
        <f t="shared" si="19"/>
        <v>0</v>
      </c>
      <c r="F94" s="162">
        <f t="shared" si="19"/>
        <v>0</v>
      </c>
      <c r="G94" s="162">
        <f t="shared" si="19"/>
        <v>0</v>
      </c>
      <c r="H94" s="162">
        <f t="shared" si="19"/>
        <v>0</v>
      </c>
      <c r="I94" s="162">
        <f t="shared" si="19"/>
        <v>0</v>
      </c>
      <c r="J94" s="163">
        <f t="shared" si="19"/>
        <v>0</v>
      </c>
    </row>
    <row r="95" spans="1:10" ht="12.4" customHeight="1" x14ac:dyDescent="0.25">
      <c r="A95" s="164">
        <v>59</v>
      </c>
      <c r="B95" s="188" t="s">
        <v>247</v>
      </c>
      <c r="C95" s="188"/>
      <c r="D95" s="143">
        <f t="shared" ref="D95:J95" si="20">SUM(D96:D97)</f>
        <v>47</v>
      </c>
      <c r="E95" s="143">
        <f t="shared" si="20"/>
        <v>0</v>
      </c>
      <c r="F95" s="143">
        <f t="shared" si="20"/>
        <v>0</v>
      </c>
      <c r="G95" s="143">
        <f t="shared" si="20"/>
        <v>0</v>
      </c>
      <c r="H95" s="143">
        <f t="shared" si="20"/>
        <v>0</v>
      </c>
      <c r="I95" s="143">
        <f t="shared" si="20"/>
        <v>0</v>
      </c>
      <c r="J95" s="144">
        <f t="shared" si="20"/>
        <v>0</v>
      </c>
    </row>
    <row r="96" spans="1:10" ht="12.4" customHeight="1" x14ac:dyDescent="0.25">
      <c r="A96" s="189"/>
      <c r="B96" s="165">
        <v>591</v>
      </c>
      <c r="C96" s="166" t="s">
        <v>248</v>
      </c>
      <c r="D96" s="151">
        <v>47</v>
      </c>
      <c r="E96" s="151"/>
      <c r="F96" s="151"/>
      <c r="G96" s="151"/>
      <c r="H96" s="151"/>
      <c r="I96" s="151"/>
      <c r="J96" s="152"/>
    </row>
    <row r="97" spans="1:10" ht="12.4" customHeight="1" thickBot="1" x14ac:dyDescent="0.3">
      <c r="A97" s="189"/>
      <c r="B97" s="169">
        <v>595</v>
      </c>
      <c r="C97" s="170" t="s">
        <v>249</v>
      </c>
      <c r="D97" s="171"/>
      <c r="E97" s="171"/>
      <c r="F97" s="171"/>
      <c r="G97" s="171"/>
      <c r="H97" s="171"/>
      <c r="I97" s="171"/>
      <c r="J97" s="172"/>
    </row>
    <row r="98" spans="1:10" ht="12.75" customHeight="1" thickBot="1" x14ac:dyDescent="0.3">
      <c r="A98" s="187" t="s">
        <v>250</v>
      </c>
      <c r="B98" s="187"/>
      <c r="C98" s="187"/>
      <c r="D98" s="162">
        <f t="shared" ref="D98:J98" si="21">D94-D95</f>
        <v>457</v>
      </c>
      <c r="E98" s="162">
        <f t="shared" si="21"/>
        <v>0</v>
      </c>
      <c r="F98" s="162">
        <f t="shared" si="21"/>
        <v>0</v>
      </c>
      <c r="G98" s="162">
        <f t="shared" si="21"/>
        <v>0</v>
      </c>
      <c r="H98" s="162">
        <f t="shared" si="21"/>
        <v>0</v>
      </c>
      <c r="I98" s="162">
        <f t="shared" si="21"/>
        <v>0</v>
      </c>
      <c r="J98" s="163">
        <f t="shared" si="21"/>
        <v>0</v>
      </c>
    </row>
    <row r="99" spans="1:10" x14ac:dyDescent="0.25">
      <c r="A99" s="173"/>
      <c r="B99" s="173"/>
      <c r="C99" s="173"/>
      <c r="D99" s="174"/>
      <c r="E99" s="174"/>
      <c r="F99" s="174"/>
      <c r="G99" s="174"/>
      <c r="H99" s="174"/>
      <c r="I99" s="174"/>
      <c r="J99" s="174"/>
    </row>
    <row r="100" spans="1:10" x14ac:dyDescent="0.25">
      <c r="A100" s="130" t="s">
        <v>256</v>
      </c>
      <c r="B100" s="132"/>
    </row>
    <row r="101" spans="1:10" x14ac:dyDescent="0.25">
      <c r="A101" s="132"/>
      <c r="B101" s="132"/>
    </row>
    <row r="102" spans="1:10" x14ac:dyDescent="0.25">
      <c r="A102" s="132"/>
      <c r="B102" s="132"/>
    </row>
    <row r="103" spans="1:10" x14ac:dyDescent="0.25">
      <c r="A103" s="130" t="s">
        <v>251</v>
      </c>
      <c r="B103" s="132"/>
      <c r="D103" t="s">
        <v>259</v>
      </c>
    </row>
    <row r="104" spans="1:10" x14ac:dyDescent="0.25">
      <c r="A104" s="132"/>
      <c r="B104" s="132"/>
      <c r="C104" t="s">
        <v>281</v>
      </c>
    </row>
    <row r="105" spans="1:10" x14ac:dyDescent="0.25">
      <c r="C105" t="s">
        <v>258</v>
      </c>
    </row>
  </sheetData>
  <mergeCells count="35">
    <mergeCell ref="B36:C36"/>
    <mergeCell ref="I1:J1"/>
    <mergeCell ref="A3:J3"/>
    <mergeCell ref="A5:C5"/>
    <mergeCell ref="B6:C6"/>
    <mergeCell ref="A7:A19"/>
    <mergeCell ref="B7:B12"/>
    <mergeCell ref="B14:B16"/>
    <mergeCell ref="B20:C20"/>
    <mergeCell ref="A21:A27"/>
    <mergeCell ref="B24:B26"/>
    <mergeCell ref="B28:C28"/>
    <mergeCell ref="A29:A35"/>
    <mergeCell ref="A67:A70"/>
    <mergeCell ref="A37:A39"/>
    <mergeCell ref="B40:C40"/>
    <mergeCell ref="A41:A48"/>
    <mergeCell ref="B49:C49"/>
    <mergeCell ref="A50:A55"/>
    <mergeCell ref="A56:C56"/>
    <mergeCell ref="B57:C57"/>
    <mergeCell ref="A58:A60"/>
    <mergeCell ref="B61:C61"/>
    <mergeCell ref="A62:A65"/>
    <mergeCell ref="B66:C66"/>
    <mergeCell ref="A94:C94"/>
    <mergeCell ref="B95:C95"/>
    <mergeCell ref="A96:A97"/>
    <mergeCell ref="A98:C98"/>
    <mergeCell ref="B71:C71"/>
    <mergeCell ref="A72:A80"/>
    <mergeCell ref="B81:C81"/>
    <mergeCell ref="A82:A88"/>
    <mergeCell ref="B89:C89"/>
    <mergeCell ref="A90:A93"/>
  </mergeCells>
  <pageMargins left="0.27559055118110237" right="0.23622047244094491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0"/>
  <sheetViews>
    <sheetView topLeftCell="A19" workbookViewId="0">
      <selection activeCell="A50" sqref="A50"/>
    </sheetView>
  </sheetViews>
  <sheetFormatPr defaultRowHeight="15" x14ac:dyDescent="0.25"/>
  <cols>
    <col min="1" max="1" width="31.7109375" customWidth="1"/>
    <col min="3" max="3" width="4.28515625" customWidth="1"/>
    <col min="4" max="4" width="32.42578125" customWidth="1"/>
    <col min="5" max="5" width="9.7109375" customWidth="1"/>
  </cols>
  <sheetData>
    <row r="1" spans="1:5" x14ac:dyDescent="0.25">
      <c r="A1" s="17" t="s">
        <v>267</v>
      </c>
      <c r="B1" s="2"/>
      <c r="E1" t="s">
        <v>106</v>
      </c>
    </row>
    <row r="2" spans="1:5" x14ac:dyDescent="0.25">
      <c r="A2" s="17" t="s">
        <v>268</v>
      </c>
      <c r="B2" s="2"/>
    </row>
    <row r="3" spans="1:5" x14ac:dyDescent="0.25">
      <c r="A3" s="17"/>
      <c r="B3" s="2"/>
    </row>
    <row r="4" spans="1:5" ht="15.75" x14ac:dyDescent="0.25">
      <c r="A4" s="131" t="s">
        <v>269</v>
      </c>
      <c r="B4" s="2"/>
    </row>
    <row r="5" spans="1:5" x14ac:dyDescent="0.25">
      <c r="A5" s="17"/>
      <c r="B5" s="2"/>
    </row>
    <row r="6" spans="1:5" x14ac:dyDescent="0.25">
      <c r="A6" s="23" t="s">
        <v>61</v>
      </c>
      <c r="B6" s="19" t="s">
        <v>62</v>
      </c>
      <c r="D6" s="23" t="s">
        <v>63</v>
      </c>
      <c r="E6" s="19" t="s">
        <v>62</v>
      </c>
    </row>
    <row r="7" spans="1:5" x14ac:dyDescent="0.25">
      <c r="A7" s="20"/>
      <c r="B7" s="21"/>
      <c r="D7" s="20"/>
      <c r="E7" s="20"/>
    </row>
    <row r="8" spans="1:5" x14ac:dyDescent="0.25">
      <c r="A8" s="18" t="s">
        <v>64</v>
      </c>
      <c r="B8" s="21">
        <v>1054</v>
      </c>
      <c r="D8" s="18" t="s">
        <v>65</v>
      </c>
      <c r="E8" s="20">
        <v>318</v>
      </c>
    </row>
    <row r="9" spans="1:5" x14ac:dyDescent="0.25">
      <c r="A9" s="18"/>
      <c r="B9" s="21"/>
      <c r="D9" s="20"/>
      <c r="E9" s="20"/>
    </row>
    <row r="10" spans="1:5" x14ac:dyDescent="0.25">
      <c r="A10" s="20" t="s">
        <v>66</v>
      </c>
      <c r="B10" s="21"/>
      <c r="D10" s="20" t="s">
        <v>67</v>
      </c>
      <c r="E10" s="20"/>
    </row>
    <row r="11" spans="1:5" x14ac:dyDescent="0.25">
      <c r="A11" s="20" t="s">
        <v>68</v>
      </c>
      <c r="B11" s="21"/>
      <c r="D11" s="20" t="s">
        <v>69</v>
      </c>
      <c r="E11" s="20">
        <v>76</v>
      </c>
    </row>
    <row r="12" spans="1:5" x14ac:dyDescent="0.25">
      <c r="A12" s="20"/>
      <c r="B12" s="21"/>
      <c r="D12" s="20" t="s">
        <v>70</v>
      </c>
      <c r="E12" s="20"/>
    </row>
    <row r="13" spans="1:5" x14ac:dyDescent="0.25">
      <c r="A13" s="18" t="s">
        <v>71</v>
      </c>
      <c r="B13" s="22">
        <v>0</v>
      </c>
      <c r="D13" s="20" t="s">
        <v>72</v>
      </c>
      <c r="E13" s="20"/>
    </row>
    <row r="14" spans="1:5" x14ac:dyDescent="0.25">
      <c r="A14" s="20"/>
      <c r="B14" s="21"/>
      <c r="D14" s="20" t="s">
        <v>73</v>
      </c>
      <c r="E14" s="20"/>
    </row>
    <row r="15" spans="1:5" x14ac:dyDescent="0.25">
      <c r="A15" s="20" t="s">
        <v>74</v>
      </c>
      <c r="B15" s="21"/>
      <c r="D15" s="20"/>
      <c r="E15" s="20"/>
    </row>
    <row r="16" spans="1:5" x14ac:dyDescent="0.25">
      <c r="A16" s="20" t="s">
        <v>75</v>
      </c>
      <c r="B16" s="21"/>
      <c r="D16" s="18" t="s">
        <v>76</v>
      </c>
      <c r="E16" s="18">
        <f>E11</f>
        <v>76</v>
      </c>
    </row>
    <row r="17" spans="1:5" x14ac:dyDescent="0.25">
      <c r="A17" s="20" t="s">
        <v>77</v>
      </c>
      <c r="B17" s="21"/>
      <c r="D17" s="20"/>
      <c r="E17" s="20"/>
    </row>
    <row r="18" spans="1:5" x14ac:dyDescent="0.25">
      <c r="A18" s="20" t="s">
        <v>78</v>
      </c>
      <c r="B18" s="21"/>
      <c r="D18" s="20" t="s">
        <v>79</v>
      </c>
      <c r="E18" s="20"/>
    </row>
    <row r="19" spans="1:5" x14ac:dyDescent="0.25">
      <c r="A19" s="20"/>
      <c r="B19" s="21"/>
      <c r="D19" s="20" t="s">
        <v>80</v>
      </c>
      <c r="E19" s="20"/>
    </row>
    <row r="20" spans="1:5" x14ac:dyDescent="0.25">
      <c r="A20" s="18" t="s">
        <v>81</v>
      </c>
      <c r="B20" s="22">
        <v>0</v>
      </c>
      <c r="D20" s="20" t="s">
        <v>82</v>
      </c>
      <c r="E20" s="20"/>
    </row>
    <row r="21" spans="1:5" x14ac:dyDescent="0.25">
      <c r="A21" s="20"/>
      <c r="B21" s="21"/>
      <c r="D21" s="20" t="s">
        <v>83</v>
      </c>
      <c r="E21" s="20"/>
    </row>
    <row r="22" spans="1:5" x14ac:dyDescent="0.25">
      <c r="A22" s="18" t="s">
        <v>84</v>
      </c>
      <c r="B22" s="22">
        <v>1054</v>
      </c>
      <c r="D22" s="20" t="s">
        <v>85</v>
      </c>
      <c r="E22" s="20"/>
    </row>
    <row r="23" spans="1:5" x14ac:dyDescent="0.25">
      <c r="B23" s="2"/>
      <c r="D23" s="20"/>
      <c r="E23" s="20"/>
    </row>
    <row r="24" spans="1:5" x14ac:dyDescent="0.25">
      <c r="B24" s="2"/>
      <c r="D24" s="18" t="s">
        <v>86</v>
      </c>
      <c r="E24" s="18">
        <v>0</v>
      </c>
    </row>
    <row r="25" spans="1:5" x14ac:dyDescent="0.25">
      <c r="B25" s="2"/>
      <c r="D25" s="20"/>
      <c r="E25" s="20"/>
    </row>
    <row r="26" spans="1:5" x14ac:dyDescent="0.25">
      <c r="B26" s="2"/>
      <c r="D26" s="18" t="s">
        <v>87</v>
      </c>
      <c r="E26" s="18">
        <f>E8+E16-E24</f>
        <v>394</v>
      </c>
    </row>
    <row r="27" spans="1:5" ht="25.15" customHeight="1" x14ac:dyDescent="0.25">
      <c r="B27" s="2"/>
    </row>
    <row r="28" spans="1:5" x14ac:dyDescent="0.25">
      <c r="A28" s="23" t="s">
        <v>88</v>
      </c>
      <c r="B28" s="19" t="s">
        <v>62</v>
      </c>
      <c r="D28" s="23" t="s">
        <v>89</v>
      </c>
      <c r="E28" s="19" t="s">
        <v>62</v>
      </c>
    </row>
    <row r="29" spans="1:5" x14ac:dyDescent="0.25">
      <c r="A29" s="20"/>
      <c r="B29" s="21"/>
      <c r="D29" s="20"/>
      <c r="E29" s="20"/>
    </row>
    <row r="30" spans="1:5" x14ac:dyDescent="0.25">
      <c r="A30" s="18" t="s">
        <v>90</v>
      </c>
      <c r="B30" s="21">
        <v>0</v>
      </c>
      <c r="D30" s="18" t="s">
        <v>91</v>
      </c>
      <c r="E30" s="20">
        <v>52</v>
      </c>
    </row>
    <row r="31" spans="1:5" x14ac:dyDescent="0.25">
      <c r="A31" s="20"/>
      <c r="B31" s="21"/>
      <c r="D31" s="20"/>
      <c r="E31" s="20"/>
    </row>
    <row r="32" spans="1:5" x14ac:dyDescent="0.25">
      <c r="A32" s="20" t="s">
        <v>66</v>
      </c>
      <c r="B32" s="21"/>
      <c r="D32" s="20" t="s">
        <v>92</v>
      </c>
      <c r="E32" s="20">
        <v>40</v>
      </c>
    </row>
    <row r="33" spans="1:5" x14ac:dyDescent="0.25">
      <c r="A33" s="20"/>
      <c r="B33" s="21"/>
      <c r="D33" s="20" t="s">
        <v>93</v>
      </c>
    </row>
    <row r="34" spans="1:5" x14ac:dyDescent="0.25">
      <c r="A34" s="18" t="s">
        <v>94</v>
      </c>
      <c r="B34" s="22">
        <f>SUM(B30:B33)</f>
        <v>0</v>
      </c>
      <c r="D34" s="18"/>
      <c r="E34" s="20"/>
    </row>
    <row r="35" spans="1:5" x14ac:dyDescent="0.25">
      <c r="A35" s="20"/>
      <c r="B35" s="21"/>
      <c r="D35" s="18" t="s">
        <v>95</v>
      </c>
      <c r="E35" s="18">
        <f>SUM(E30:E34)</f>
        <v>92</v>
      </c>
    </row>
    <row r="36" spans="1:5" x14ac:dyDescent="0.25">
      <c r="A36" s="20" t="s">
        <v>96</v>
      </c>
      <c r="B36" s="21"/>
      <c r="D36" s="20"/>
      <c r="E36" s="20"/>
    </row>
    <row r="37" spans="1:5" x14ac:dyDescent="0.25">
      <c r="A37" s="20" t="s">
        <v>97</v>
      </c>
      <c r="B37" s="21"/>
      <c r="D37" s="20" t="s">
        <v>98</v>
      </c>
      <c r="E37" s="20"/>
    </row>
    <row r="38" spans="1:5" x14ac:dyDescent="0.25">
      <c r="A38" s="20"/>
      <c r="B38" s="21"/>
      <c r="D38" s="20" t="s">
        <v>99</v>
      </c>
      <c r="E38" s="20">
        <v>40</v>
      </c>
    </row>
    <row r="39" spans="1:5" x14ac:dyDescent="0.25">
      <c r="A39" s="18" t="s">
        <v>100</v>
      </c>
      <c r="B39" s="22">
        <f>SUM(B36:B38)</f>
        <v>0</v>
      </c>
      <c r="D39" s="20" t="s">
        <v>101</v>
      </c>
      <c r="E39" s="20"/>
    </row>
    <row r="40" spans="1:5" x14ac:dyDescent="0.25">
      <c r="A40" s="20"/>
      <c r="B40" s="21"/>
      <c r="D40" s="20" t="s">
        <v>102</v>
      </c>
      <c r="E40" s="20"/>
    </row>
    <row r="41" spans="1:5" x14ac:dyDescent="0.25">
      <c r="A41" s="18" t="s">
        <v>147</v>
      </c>
      <c r="B41" s="22">
        <f>SUM(B34-B39)</f>
        <v>0</v>
      </c>
      <c r="D41" s="20" t="s">
        <v>103</v>
      </c>
      <c r="E41" s="20"/>
    </row>
    <row r="42" spans="1:5" x14ac:dyDescent="0.25">
      <c r="B42" s="2"/>
      <c r="D42" s="20" t="s">
        <v>104</v>
      </c>
      <c r="E42" s="20"/>
    </row>
    <row r="43" spans="1:5" x14ac:dyDescent="0.25">
      <c r="B43" s="2"/>
      <c r="D43" s="20"/>
      <c r="E43" s="20"/>
    </row>
    <row r="44" spans="1:5" x14ac:dyDescent="0.25">
      <c r="B44" s="2"/>
      <c r="D44" s="18" t="s">
        <v>105</v>
      </c>
      <c r="E44" s="18">
        <f>SUM(E37:E43)</f>
        <v>40</v>
      </c>
    </row>
    <row r="45" spans="1:5" x14ac:dyDescent="0.25">
      <c r="B45" s="2"/>
      <c r="D45" s="20"/>
      <c r="E45" s="20"/>
    </row>
    <row r="46" spans="1:5" x14ac:dyDescent="0.25">
      <c r="B46" s="2"/>
      <c r="D46" s="18" t="s">
        <v>146</v>
      </c>
      <c r="E46" s="18">
        <f>SUM(E35-E44)</f>
        <v>52</v>
      </c>
    </row>
    <row r="47" spans="1:5" x14ac:dyDescent="0.25">
      <c r="B47" s="2"/>
    </row>
    <row r="48" spans="1:5" x14ac:dyDescent="0.25">
      <c r="A48" t="s">
        <v>264</v>
      </c>
      <c r="B48" s="2"/>
      <c r="D48" t="s">
        <v>149</v>
      </c>
      <c r="E48" t="s">
        <v>59</v>
      </c>
    </row>
    <row r="49" spans="1:2" x14ac:dyDescent="0.25">
      <c r="A49" t="s">
        <v>284</v>
      </c>
      <c r="B49" s="2"/>
    </row>
    <row r="50" spans="1:2" x14ac:dyDescent="0.25">
      <c r="B50" s="2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workbookViewId="0"/>
  </sheetViews>
  <sheetFormatPr defaultRowHeight="15" x14ac:dyDescent="0.25"/>
  <cols>
    <col min="2" max="2" width="20" customWidth="1"/>
    <col min="3" max="3" width="6.7109375" customWidth="1"/>
    <col min="4" max="4" width="6" customWidth="1"/>
    <col min="5" max="5" width="13.28515625" customWidth="1"/>
    <col min="6" max="6" width="7.28515625" customWidth="1"/>
    <col min="7" max="7" width="12.28515625" customWidth="1"/>
    <col min="8" max="8" width="12.140625" customWidth="1"/>
  </cols>
  <sheetData>
    <row r="1" spans="1:8" x14ac:dyDescent="0.25">
      <c r="A1" s="223" t="s">
        <v>270</v>
      </c>
      <c r="H1" t="s">
        <v>150</v>
      </c>
    </row>
    <row r="3" spans="1:8" ht="18.75" thickBot="1" x14ac:dyDescent="0.3">
      <c r="A3" s="24" t="s">
        <v>271</v>
      </c>
      <c r="B3" s="24"/>
      <c r="C3" s="25"/>
      <c r="D3" s="14"/>
      <c r="E3" s="14"/>
    </row>
    <row r="4" spans="1:8" ht="15.75" thickBot="1" x14ac:dyDescent="0.3">
      <c r="A4" s="26" t="s">
        <v>107</v>
      </c>
      <c r="B4" s="26"/>
      <c r="H4" s="2" t="s">
        <v>127</v>
      </c>
    </row>
    <row r="5" spans="1:8" ht="26.25" x14ac:dyDescent="0.25">
      <c r="A5" s="27" t="s">
        <v>108</v>
      </c>
      <c r="B5" s="27" t="s">
        <v>109</v>
      </c>
      <c r="C5" s="28" t="s">
        <v>110</v>
      </c>
      <c r="D5" s="28" t="s">
        <v>111</v>
      </c>
      <c r="E5" s="28" t="s">
        <v>112</v>
      </c>
      <c r="F5" s="28" t="s">
        <v>113</v>
      </c>
      <c r="G5" s="28" t="s">
        <v>114</v>
      </c>
      <c r="H5" s="28" t="s">
        <v>115</v>
      </c>
    </row>
    <row r="6" spans="1:8" x14ac:dyDescent="0.25">
      <c r="A6" s="20"/>
      <c r="B6" s="20"/>
      <c r="C6" s="20"/>
      <c r="D6" s="20"/>
      <c r="E6" s="20"/>
      <c r="F6" s="20"/>
      <c r="G6" s="20"/>
      <c r="H6" s="20"/>
    </row>
    <row r="7" spans="1:8" x14ac:dyDescent="0.25">
      <c r="A7" s="20"/>
      <c r="B7" s="20"/>
      <c r="C7" s="20"/>
      <c r="D7" s="20"/>
      <c r="E7" s="20"/>
      <c r="F7" s="20"/>
      <c r="G7" s="20"/>
      <c r="H7" s="20"/>
    </row>
    <row r="8" spans="1:8" x14ac:dyDescent="0.25">
      <c r="A8" s="20"/>
      <c r="B8" s="20"/>
      <c r="C8" s="20"/>
      <c r="D8" s="20"/>
      <c r="E8" s="20"/>
      <c r="F8" s="20"/>
      <c r="G8" s="20"/>
      <c r="H8" s="20"/>
    </row>
    <row r="9" spans="1:8" x14ac:dyDescent="0.25">
      <c r="A9" s="18" t="s">
        <v>116</v>
      </c>
      <c r="B9" s="20"/>
      <c r="C9" s="20"/>
      <c r="D9" s="20"/>
      <c r="E9" s="20"/>
      <c r="F9" s="20"/>
      <c r="G9" s="20"/>
      <c r="H9" s="20"/>
    </row>
    <row r="10" spans="1:8" ht="12" customHeight="1" x14ac:dyDescent="0.25">
      <c r="A10" s="17"/>
    </row>
    <row r="11" spans="1:8" ht="15.75" thickBot="1" x14ac:dyDescent="0.3">
      <c r="A11" s="26" t="s">
        <v>117</v>
      </c>
      <c r="B11" s="14"/>
    </row>
    <row r="12" spans="1:8" ht="26.25" x14ac:dyDescent="0.25">
      <c r="A12" s="27" t="s">
        <v>108</v>
      </c>
      <c r="B12" s="27" t="s">
        <v>109</v>
      </c>
      <c r="C12" s="28" t="s">
        <v>110</v>
      </c>
      <c r="D12" s="28" t="s">
        <v>111</v>
      </c>
      <c r="E12" s="28" t="s">
        <v>112</v>
      </c>
      <c r="F12" s="28" t="s">
        <v>113</v>
      </c>
      <c r="G12" s="28" t="s">
        <v>114</v>
      </c>
      <c r="H12" s="28" t="s">
        <v>115</v>
      </c>
    </row>
    <row r="13" spans="1:8" x14ac:dyDescent="0.25">
      <c r="A13" s="20"/>
      <c r="B13" s="20"/>
      <c r="C13" s="20"/>
      <c r="D13" s="20"/>
      <c r="E13" s="20"/>
      <c r="F13" s="20"/>
      <c r="G13" s="20"/>
      <c r="H13" s="20"/>
    </row>
    <row r="14" spans="1:8" x14ac:dyDescent="0.25">
      <c r="A14" s="20"/>
      <c r="B14" s="20"/>
      <c r="C14" s="20"/>
      <c r="D14" s="20"/>
      <c r="E14" s="20"/>
      <c r="F14" s="20"/>
      <c r="G14" s="20"/>
      <c r="H14" s="20"/>
    </row>
    <row r="15" spans="1:8" x14ac:dyDescent="0.25">
      <c r="A15" s="20"/>
      <c r="B15" s="20"/>
      <c r="C15" s="20"/>
      <c r="D15" s="20"/>
      <c r="E15" s="20"/>
      <c r="F15" s="20"/>
      <c r="G15" s="20"/>
      <c r="H15" s="20"/>
    </row>
    <row r="16" spans="1:8" x14ac:dyDescent="0.25">
      <c r="A16" s="18" t="s">
        <v>118</v>
      </c>
      <c r="B16" s="20"/>
      <c r="C16" s="20"/>
      <c r="D16" s="20"/>
      <c r="E16" s="20"/>
      <c r="F16" s="20"/>
      <c r="G16" s="20"/>
      <c r="H16" s="20"/>
    </row>
    <row r="17" spans="1:8" ht="12" customHeight="1" x14ac:dyDescent="0.25">
      <c r="A17" s="17"/>
    </row>
    <row r="18" spans="1:8" ht="15.75" thickBot="1" x14ac:dyDescent="0.3">
      <c r="A18" s="26" t="s">
        <v>119</v>
      </c>
      <c r="B18" s="14"/>
    </row>
    <row r="19" spans="1:8" ht="26.25" x14ac:dyDescent="0.25">
      <c r="A19" s="27" t="s">
        <v>108</v>
      </c>
      <c r="B19" s="27" t="s">
        <v>109</v>
      </c>
      <c r="C19" s="28" t="s">
        <v>110</v>
      </c>
      <c r="D19" s="28" t="s">
        <v>111</v>
      </c>
      <c r="E19" s="28" t="s">
        <v>112</v>
      </c>
      <c r="F19" s="28" t="s">
        <v>113</v>
      </c>
      <c r="G19" s="28" t="s">
        <v>114</v>
      </c>
      <c r="H19" s="28" t="s">
        <v>115</v>
      </c>
    </row>
    <row r="20" spans="1:8" x14ac:dyDescent="0.25">
      <c r="A20" s="20">
        <v>3483</v>
      </c>
      <c r="B20" s="20" t="s">
        <v>272</v>
      </c>
      <c r="C20" s="20">
        <v>20</v>
      </c>
      <c r="D20" s="20">
        <v>5</v>
      </c>
      <c r="E20" s="63">
        <v>312900</v>
      </c>
      <c r="F20" s="63">
        <v>14868</v>
      </c>
      <c r="G20" s="63">
        <v>200659</v>
      </c>
      <c r="H20" s="63">
        <v>112229</v>
      </c>
    </row>
    <row r="21" spans="1:8" x14ac:dyDescent="0.25">
      <c r="A21" s="20">
        <v>4229</v>
      </c>
      <c r="B21" s="20" t="s">
        <v>273</v>
      </c>
      <c r="C21" s="20">
        <v>20</v>
      </c>
      <c r="D21" s="20">
        <v>5</v>
      </c>
      <c r="E21" s="63">
        <v>349268</v>
      </c>
      <c r="F21" s="63">
        <v>17460</v>
      </c>
      <c r="G21" s="63">
        <v>120765</v>
      </c>
      <c r="H21" s="63">
        <v>228503</v>
      </c>
    </row>
    <row r="22" spans="1:8" x14ac:dyDescent="0.25">
      <c r="A22" s="20">
        <v>1</v>
      </c>
      <c r="B22" s="20" t="s">
        <v>274</v>
      </c>
      <c r="C22" s="20">
        <v>20</v>
      </c>
      <c r="D22" s="20">
        <v>5</v>
      </c>
      <c r="E22" s="176">
        <v>777363.45</v>
      </c>
      <c r="F22" s="63">
        <v>38868</v>
      </c>
      <c r="G22" s="63">
        <v>181384</v>
      </c>
      <c r="H22" s="176">
        <v>595979.44999999995</v>
      </c>
    </row>
    <row r="23" spans="1:8" x14ac:dyDescent="0.25">
      <c r="A23" s="20">
        <v>2</v>
      </c>
      <c r="B23" s="20" t="s">
        <v>275</v>
      </c>
      <c r="C23" s="20">
        <v>20</v>
      </c>
      <c r="D23" s="20">
        <v>5</v>
      </c>
      <c r="E23" s="63">
        <v>96800</v>
      </c>
      <c r="F23" s="63">
        <v>4836</v>
      </c>
      <c r="G23" s="63">
        <v>22568</v>
      </c>
      <c r="H23" s="63">
        <v>74232</v>
      </c>
    </row>
    <row r="24" spans="1:8" x14ac:dyDescent="0.25">
      <c r="A24" s="18" t="s">
        <v>120</v>
      </c>
      <c r="B24" s="20"/>
      <c r="C24" s="20"/>
      <c r="D24" s="20"/>
      <c r="E24" s="20"/>
      <c r="F24" s="63">
        <f>SUM(F20:F23)</f>
        <v>76032</v>
      </c>
      <c r="G24" s="63">
        <f>SUM(G20:G23)</f>
        <v>525376</v>
      </c>
      <c r="H24" s="63">
        <f>SUM(H20:H23)</f>
        <v>1010943.45</v>
      </c>
    </row>
    <row r="25" spans="1:8" ht="12" customHeight="1" x14ac:dyDescent="0.25">
      <c r="A25" s="17"/>
    </row>
    <row r="26" spans="1:8" ht="15.75" thickBot="1" x14ac:dyDescent="0.3">
      <c r="A26" s="26" t="s">
        <v>121</v>
      </c>
      <c r="B26" s="14"/>
    </row>
    <row r="27" spans="1:8" ht="26.25" x14ac:dyDescent="0.25">
      <c r="A27" s="27" t="s">
        <v>108</v>
      </c>
      <c r="B27" s="27" t="s">
        <v>109</v>
      </c>
      <c r="C27" s="28" t="s">
        <v>122</v>
      </c>
      <c r="D27" s="28" t="s">
        <v>111</v>
      </c>
      <c r="E27" s="28" t="s">
        <v>112</v>
      </c>
      <c r="F27" s="28" t="s">
        <v>113</v>
      </c>
      <c r="G27" s="28" t="s">
        <v>114</v>
      </c>
      <c r="H27" s="28" t="s">
        <v>115</v>
      </c>
    </row>
    <row r="28" spans="1:8" x14ac:dyDescent="0.25">
      <c r="A28" s="20"/>
      <c r="B28" s="20"/>
      <c r="C28" s="20"/>
      <c r="D28" s="20"/>
      <c r="E28" s="20"/>
      <c r="F28" s="20"/>
      <c r="G28" s="20"/>
      <c r="H28" s="20"/>
    </row>
    <row r="29" spans="1:8" x14ac:dyDescent="0.25">
      <c r="A29" s="20"/>
      <c r="B29" s="20"/>
      <c r="C29" s="20"/>
      <c r="D29" s="20"/>
      <c r="E29" s="20"/>
      <c r="F29" s="20"/>
      <c r="G29" s="20"/>
      <c r="H29" s="20"/>
    </row>
    <row r="30" spans="1:8" x14ac:dyDescent="0.25">
      <c r="A30" s="20"/>
      <c r="B30" s="20"/>
      <c r="C30" s="20"/>
      <c r="D30" s="20"/>
      <c r="E30" s="20"/>
      <c r="F30" s="20"/>
      <c r="G30" s="20"/>
      <c r="H30" s="20"/>
    </row>
    <row r="31" spans="1:8" x14ac:dyDescent="0.25">
      <c r="A31" s="18" t="s">
        <v>123</v>
      </c>
      <c r="B31" s="20"/>
      <c r="C31" s="20"/>
      <c r="D31" s="20"/>
      <c r="E31" s="20"/>
      <c r="F31" s="20"/>
      <c r="G31" s="20"/>
      <c r="H31" s="20"/>
    </row>
    <row r="32" spans="1:8" ht="12" customHeight="1" x14ac:dyDescent="0.25">
      <c r="A32" s="17"/>
    </row>
    <row r="33" spans="1:8" ht="15.75" thickBot="1" x14ac:dyDescent="0.3">
      <c r="A33" s="26" t="s">
        <v>124</v>
      </c>
      <c r="B33" s="14"/>
    </row>
    <row r="34" spans="1:8" ht="26.25" x14ac:dyDescent="0.25">
      <c r="A34" s="27" t="s">
        <v>108</v>
      </c>
      <c r="B34" s="27" t="s">
        <v>109</v>
      </c>
      <c r="C34" s="28" t="s">
        <v>110</v>
      </c>
      <c r="D34" s="28" t="s">
        <v>111</v>
      </c>
      <c r="E34" s="28" t="s">
        <v>112</v>
      </c>
      <c r="F34" s="28" t="s">
        <v>113</v>
      </c>
      <c r="G34" s="28" t="s">
        <v>114</v>
      </c>
      <c r="H34" s="28" t="s">
        <v>115</v>
      </c>
    </row>
    <row r="35" spans="1:8" x14ac:dyDescent="0.25">
      <c r="A35" s="20"/>
      <c r="B35" s="20"/>
      <c r="C35" s="20"/>
      <c r="D35" s="20"/>
      <c r="E35" s="20"/>
      <c r="F35" s="20"/>
      <c r="G35" s="20"/>
      <c r="H35" s="20"/>
    </row>
    <row r="36" spans="1:8" x14ac:dyDescent="0.25">
      <c r="A36" s="20"/>
      <c r="B36" s="20"/>
      <c r="C36" s="20"/>
      <c r="D36" s="20"/>
      <c r="E36" s="20"/>
      <c r="F36" s="20"/>
      <c r="G36" s="20"/>
      <c r="H36" s="20"/>
    </row>
    <row r="37" spans="1:8" x14ac:dyDescent="0.25">
      <c r="A37" s="20"/>
      <c r="B37" s="20"/>
      <c r="C37" s="20"/>
      <c r="D37" s="20"/>
      <c r="E37" s="20"/>
      <c r="F37" s="20"/>
      <c r="G37" s="20"/>
      <c r="H37" s="20"/>
    </row>
    <row r="38" spans="1:8" x14ac:dyDescent="0.25">
      <c r="A38" s="18" t="s">
        <v>125</v>
      </c>
      <c r="B38" s="20"/>
      <c r="C38" s="20"/>
      <c r="D38" s="20"/>
      <c r="E38" s="20"/>
      <c r="F38" s="20"/>
      <c r="G38" s="20"/>
      <c r="H38" s="20"/>
    </row>
    <row r="39" spans="1:8" ht="12" customHeight="1" x14ac:dyDescent="0.25">
      <c r="A39" s="17"/>
    </row>
    <row r="40" spans="1:8" ht="15.75" thickBot="1" x14ac:dyDescent="0.3">
      <c r="A40" s="29" t="s">
        <v>126</v>
      </c>
      <c r="B40" s="30"/>
      <c r="C40" s="30"/>
      <c r="D40" s="30"/>
      <c r="E40" s="30"/>
      <c r="F40" s="30"/>
      <c r="G40" s="30"/>
      <c r="H40" s="30"/>
    </row>
    <row r="41" spans="1:8" ht="12" customHeight="1" x14ac:dyDescent="0.25">
      <c r="A41" s="17"/>
    </row>
    <row r="42" spans="1:8" x14ac:dyDescent="0.25">
      <c r="A42" t="s">
        <v>148</v>
      </c>
      <c r="B42" s="177">
        <v>45583</v>
      </c>
      <c r="E42" t="s">
        <v>149</v>
      </c>
      <c r="G42" t="s">
        <v>59</v>
      </c>
    </row>
    <row r="43" spans="1:8" x14ac:dyDescent="0.25">
      <c r="B43" t="s">
        <v>257</v>
      </c>
    </row>
    <row r="44" spans="1:8" x14ac:dyDescent="0.25">
      <c r="B44" t="s">
        <v>282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77"/>
  <sheetViews>
    <sheetView topLeftCell="A7" workbookViewId="0">
      <selection activeCell="B43" sqref="B43:B45"/>
    </sheetView>
  </sheetViews>
  <sheetFormatPr defaultRowHeight="15" x14ac:dyDescent="0.25"/>
  <cols>
    <col min="1" max="1" width="22.7109375" customWidth="1"/>
    <col min="2" max="2" width="9.85546875" customWidth="1"/>
    <col min="3" max="3" width="8.28515625" customWidth="1"/>
    <col min="4" max="4" width="9.5703125" customWidth="1"/>
    <col min="8" max="8" width="9.7109375" customWidth="1"/>
  </cols>
  <sheetData>
    <row r="1" spans="1:8" x14ac:dyDescent="0.25">
      <c r="B1" s="31"/>
      <c r="C1" s="31"/>
      <c r="D1" s="31"/>
      <c r="E1" s="31"/>
      <c r="F1" s="31"/>
      <c r="G1" s="31"/>
      <c r="H1" s="31" t="s">
        <v>128</v>
      </c>
    </row>
    <row r="2" spans="1:8" x14ac:dyDescent="0.25">
      <c r="A2" s="223" t="s">
        <v>16</v>
      </c>
      <c r="B2" s="224" t="s">
        <v>276</v>
      </c>
      <c r="C2" s="31"/>
      <c r="D2" s="31"/>
      <c r="E2" s="31"/>
      <c r="F2" s="31"/>
      <c r="G2" s="31"/>
      <c r="H2" s="31"/>
    </row>
    <row r="3" spans="1:8" x14ac:dyDescent="0.25">
      <c r="B3" s="31"/>
      <c r="C3" s="31"/>
      <c r="D3" s="31"/>
      <c r="E3" s="31"/>
      <c r="F3" s="32"/>
      <c r="G3" s="216"/>
      <c r="H3" s="216"/>
    </row>
    <row r="4" spans="1:8" x14ac:dyDescent="0.25">
      <c r="A4" s="33" t="s">
        <v>277</v>
      </c>
      <c r="B4" s="34"/>
      <c r="C4" s="31"/>
      <c r="D4" s="31"/>
      <c r="E4" s="31"/>
      <c r="F4" s="31"/>
      <c r="G4" s="31"/>
      <c r="H4" s="31"/>
    </row>
    <row r="5" spans="1:8" ht="15.75" thickBot="1" x14ac:dyDescent="0.3">
      <c r="B5" s="31"/>
      <c r="C5" s="31"/>
      <c r="D5" s="31"/>
      <c r="E5" s="31"/>
      <c r="F5" s="31"/>
      <c r="G5" s="31"/>
      <c r="H5" s="31" t="s">
        <v>1</v>
      </c>
    </row>
    <row r="6" spans="1:8" x14ac:dyDescent="0.25">
      <c r="A6" s="217" t="s">
        <v>17</v>
      </c>
      <c r="B6" s="218" t="s">
        <v>129</v>
      </c>
      <c r="C6" s="218" t="s">
        <v>130</v>
      </c>
      <c r="D6" s="219" t="s">
        <v>131</v>
      </c>
      <c r="E6" s="220" t="s">
        <v>132</v>
      </c>
      <c r="F6" s="221"/>
      <c r="G6" s="221"/>
      <c r="H6" s="222"/>
    </row>
    <row r="7" spans="1:8" x14ac:dyDescent="0.25">
      <c r="A7" s="217"/>
      <c r="B7" s="218"/>
      <c r="C7" s="218"/>
      <c r="D7" s="219"/>
      <c r="E7" s="35" t="s">
        <v>133</v>
      </c>
      <c r="F7" s="36" t="s">
        <v>134</v>
      </c>
      <c r="G7" s="36" t="s">
        <v>135</v>
      </c>
      <c r="H7" s="37" t="s">
        <v>136</v>
      </c>
    </row>
    <row r="8" spans="1:8" ht="28.15" customHeight="1" x14ac:dyDescent="0.25">
      <c r="A8" s="7" t="s">
        <v>23</v>
      </c>
      <c r="B8" s="38">
        <v>2050</v>
      </c>
      <c r="C8" s="38"/>
      <c r="D8" s="39">
        <v>1800</v>
      </c>
      <c r="E8" s="40">
        <v>250</v>
      </c>
      <c r="F8" s="38">
        <v>100</v>
      </c>
      <c r="G8" s="38">
        <v>150</v>
      </c>
      <c r="H8" s="41">
        <v>1300</v>
      </c>
    </row>
    <row r="9" spans="1:8" ht="28.15" customHeight="1" x14ac:dyDescent="0.25">
      <c r="A9" s="7" t="s">
        <v>24</v>
      </c>
      <c r="B9" s="38"/>
      <c r="C9" s="38"/>
      <c r="D9" s="39">
        <f t="shared" ref="D9:D16" si="0">SUM(B9:C9)</f>
        <v>0</v>
      </c>
      <c r="E9" s="40"/>
      <c r="F9" s="38"/>
      <c r="G9" s="38"/>
      <c r="H9" s="41"/>
    </row>
    <row r="10" spans="1:8" ht="28.15" customHeight="1" x14ac:dyDescent="0.25">
      <c r="A10" s="7" t="s">
        <v>137</v>
      </c>
      <c r="B10" s="38">
        <v>3548</v>
      </c>
      <c r="C10" s="38"/>
      <c r="D10" s="39">
        <v>3114</v>
      </c>
      <c r="E10" s="40">
        <v>872</v>
      </c>
      <c r="F10" s="38">
        <v>1037</v>
      </c>
      <c r="G10" s="38">
        <v>1129</v>
      </c>
      <c r="H10" s="41">
        <v>76</v>
      </c>
    </row>
    <row r="11" spans="1:8" ht="28.15" customHeight="1" x14ac:dyDescent="0.25">
      <c r="A11" s="8" t="s">
        <v>26</v>
      </c>
      <c r="B11" s="38">
        <v>600</v>
      </c>
      <c r="C11" s="38"/>
      <c r="D11" s="39">
        <v>1155</v>
      </c>
      <c r="E11" s="40">
        <v>114</v>
      </c>
      <c r="F11" s="38">
        <v>212</v>
      </c>
      <c r="G11" s="38">
        <v>187</v>
      </c>
      <c r="H11" s="41">
        <v>642</v>
      </c>
    </row>
    <row r="12" spans="1:8" ht="28.15" customHeight="1" x14ac:dyDescent="0.25">
      <c r="A12" s="8" t="s">
        <v>27</v>
      </c>
      <c r="B12" s="42">
        <v>34</v>
      </c>
      <c r="C12" s="42"/>
      <c r="D12" s="43">
        <f t="shared" si="0"/>
        <v>34</v>
      </c>
      <c r="E12" s="40">
        <v>8</v>
      </c>
      <c r="F12" s="38">
        <v>9</v>
      </c>
      <c r="G12" s="38">
        <v>8</v>
      </c>
      <c r="H12" s="41">
        <v>9</v>
      </c>
    </row>
    <row r="13" spans="1:8" ht="28.15" customHeight="1" x14ac:dyDescent="0.25">
      <c r="A13" s="8" t="s">
        <v>28</v>
      </c>
      <c r="B13" s="38"/>
      <c r="C13" s="38"/>
      <c r="D13" s="39">
        <f t="shared" si="0"/>
        <v>0</v>
      </c>
      <c r="E13" s="40"/>
      <c r="F13" s="38"/>
      <c r="G13" s="38"/>
      <c r="H13" s="41"/>
    </row>
    <row r="14" spans="1:8" ht="28.15" customHeight="1" x14ac:dyDescent="0.25">
      <c r="A14" s="8" t="s">
        <v>29</v>
      </c>
      <c r="B14" s="38"/>
      <c r="C14" s="38"/>
      <c r="D14" s="39">
        <f t="shared" si="0"/>
        <v>0</v>
      </c>
      <c r="E14" s="40"/>
      <c r="F14" s="38"/>
      <c r="G14" s="38"/>
      <c r="H14" s="41"/>
    </row>
    <row r="15" spans="1:8" ht="28.15" customHeight="1" x14ac:dyDescent="0.25">
      <c r="A15" s="8" t="s">
        <v>30</v>
      </c>
      <c r="B15" s="38"/>
      <c r="C15" s="38"/>
      <c r="D15" s="39">
        <f t="shared" si="0"/>
        <v>0</v>
      </c>
      <c r="E15" s="40"/>
      <c r="F15" s="38"/>
      <c r="G15" s="38"/>
      <c r="H15" s="41"/>
    </row>
    <row r="16" spans="1:8" ht="28.15" customHeight="1" x14ac:dyDescent="0.25">
      <c r="A16" s="8" t="s">
        <v>31</v>
      </c>
      <c r="B16" s="38"/>
      <c r="C16" s="38"/>
      <c r="D16" s="39">
        <f t="shared" si="0"/>
        <v>0</v>
      </c>
      <c r="E16" s="40"/>
      <c r="F16" s="38"/>
      <c r="G16" s="38"/>
      <c r="H16" s="41"/>
    </row>
    <row r="17" spans="1:8" ht="15.75" thickBot="1" x14ac:dyDescent="0.3">
      <c r="A17" s="10" t="s">
        <v>32</v>
      </c>
      <c r="B17" s="44">
        <f t="shared" ref="B17:H17" si="1">SUM(B8:B16)</f>
        <v>6232</v>
      </c>
      <c r="C17" s="45">
        <f t="shared" si="1"/>
        <v>0</v>
      </c>
      <c r="D17" s="46">
        <f t="shared" si="1"/>
        <v>6103</v>
      </c>
      <c r="E17" s="47">
        <f t="shared" si="1"/>
        <v>1244</v>
      </c>
      <c r="F17" s="48">
        <f t="shared" si="1"/>
        <v>1358</v>
      </c>
      <c r="G17" s="48">
        <f t="shared" si="1"/>
        <v>1474</v>
      </c>
      <c r="H17" s="49">
        <f t="shared" si="1"/>
        <v>2027</v>
      </c>
    </row>
    <row r="18" spans="1:8" x14ac:dyDescent="0.25">
      <c r="B18" s="31"/>
      <c r="C18" s="31"/>
      <c r="D18" s="31"/>
      <c r="E18" s="31"/>
      <c r="F18" s="31"/>
      <c r="G18" s="31"/>
      <c r="H18" s="31"/>
    </row>
    <row r="19" spans="1:8" ht="15.75" thickBot="1" x14ac:dyDescent="0.3">
      <c r="B19" s="31"/>
      <c r="C19" s="31"/>
      <c r="D19" s="31"/>
      <c r="E19" s="31"/>
      <c r="F19" s="31"/>
      <c r="G19" s="31"/>
      <c r="H19" s="31"/>
    </row>
    <row r="20" spans="1:8" ht="15.75" thickBot="1" x14ac:dyDescent="0.3">
      <c r="A20" s="213" t="s">
        <v>138</v>
      </c>
      <c r="B20" s="206" t="s">
        <v>129</v>
      </c>
      <c r="C20" s="206" t="s">
        <v>130</v>
      </c>
      <c r="D20" s="206" t="s">
        <v>131</v>
      </c>
      <c r="E20" s="211" t="s">
        <v>139</v>
      </c>
      <c r="F20" s="211"/>
      <c r="G20" s="211"/>
      <c r="H20" s="211"/>
    </row>
    <row r="21" spans="1:8" ht="15.75" thickBot="1" x14ac:dyDescent="0.3">
      <c r="A21" s="213"/>
      <c r="B21" s="206"/>
      <c r="C21" s="206"/>
      <c r="D21" s="206"/>
      <c r="E21" s="212" t="s">
        <v>132</v>
      </c>
      <c r="F21" s="212"/>
      <c r="G21" s="212"/>
      <c r="H21" s="212"/>
    </row>
    <row r="22" spans="1:8" ht="15.75" thickBot="1" x14ac:dyDescent="0.3">
      <c r="A22" s="214"/>
      <c r="B22" s="215"/>
      <c r="C22" s="215"/>
      <c r="D22" s="215"/>
      <c r="E22" s="50" t="s">
        <v>133</v>
      </c>
      <c r="F22" s="51" t="s">
        <v>134</v>
      </c>
      <c r="G22" s="51" t="s">
        <v>135</v>
      </c>
      <c r="H22" s="52" t="s">
        <v>136</v>
      </c>
    </row>
    <row r="23" spans="1:8" x14ac:dyDescent="0.25">
      <c r="A23" s="3" t="s">
        <v>34</v>
      </c>
      <c r="B23" s="53">
        <v>337</v>
      </c>
      <c r="C23" s="54">
        <v>-202</v>
      </c>
      <c r="D23" s="55">
        <v>135</v>
      </c>
      <c r="E23" s="56">
        <v>35</v>
      </c>
      <c r="F23" s="57">
        <v>22</v>
      </c>
      <c r="G23" s="57">
        <v>30</v>
      </c>
      <c r="H23" s="58">
        <v>48</v>
      </c>
    </row>
    <row r="24" spans="1:8" x14ac:dyDescent="0.25">
      <c r="A24" s="3" t="s">
        <v>35</v>
      </c>
      <c r="B24" s="59">
        <v>180</v>
      </c>
      <c r="C24" s="60">
        <v>-20</v>
      </c>
      <c r="D24" s="61">
        <v>160</v>
      </c>
      <c r="E24" s="62">
        <v>33</v>
      </c>
      <c r="F24" s="63">
        <v>60</v>
      </c>
      <c r="G24" s="63">
        <v>33</v>
      </c>
      <c r="H24" s="64">
        <v>34</v>
      </c>
    </row>
    <row r="25" spans="1:8" x14ac:dyDescent="0.25">
      <c r="A25" s="3" t="s">
        <v>36</v>
      </c>
      <c r="B25" s="59">
        <v>80</v>
      </c>
      <c r="C25" s="60">
        <v>2</v>
      </c>
      <c r="D25" s="61">
        <v>82</v>
      </c>
      <c r="E25" s="62">
        <v>22</v>
      </c>
      <c r="F25" s="63">
        <v>13</v>
      </c>
      <c r="G25" s="63">
        <v>22</v>
      </c>
      <c r="H25" s="64">
        <v>25</v>
      </c>
    </row>
    <row r="26" spans="1:8" x14ac:dyDescent="0.25">
      <c r="A26" s="3" t="s">
        <v>37</v>
      </c>
      <c r="B26" s="59">
        <v>20</v>
      </c>
      <c r="C26" s="60">
        <v>-2</v>
      </c>
      <c r="D26" s="61">
        <v>18</v>
      </c>
      <c r="E26" s="62">
        <v>1</v>
      </c>
      <c r="F26" s="63">
        <v>7</v>
      </c>
      <c r="G26" s="63">
        <v>2</v>
      </c>
      <c r="H26" s="64">
        <v>8</v>
      </c>
    </row>
    <row r="27" spans="1:8" x14ac:dyDescent="0.25">
      <c r="A27" s="3" t="s">
        <v>38</v>
      </c>
      <c r="B27" s="59">
        <v>5</v>
      </c>
      <c r="C27" s="60">
        <v>-5</v>
      </c>
      <c r="D27" s="61">
        <v>0</v>
      </c>
      <c r="E27" s="62">
        <v>0</v>
      </c>
      <c r="F27" s="63">
        <v>0</v>
      </c>
      <c r="G27" s="63">
        <v>0</v>
      </c>
      <c r="H27" s="64">
        <v>0</v>
      </c>
    </row>
    <row r="28" spans="1:8" x14ac:dyDescent="0.25">
      <c r="A28" s="3" t="s">
        <v>39</v>
      </c>
      <c r="B28" s="59">
        <v>405</v>
      </c>
      <c r="C28" s="60">
        <v>-62</v>
      </c>
      <c r="D28" s="61">
        <v>343</v>
      </c>
      <c r="E28" s="62">
        <v>79</v>
      </c>
      <c r="F28" s="63">
        <v>76</v>
      </c>
      <c r="G28" s="63">
        <v>89</v>
      </c>
      <c r="H28" s="64">
        <v>99</v>
      </c>
    </row>
    <row r="29" spans="1:8" x14ac:dyDescent="0.25">
      <c r="A29" s="3" t="s">
        <v>40</v>
      </c>
      <c r="B29" s="65">
        <v>481</v>
      </c>
      <c r="C29" s="66">
        <v>-8</v>
      </c>
      <c r="D29" s="61">
        <v>493</v>
      </c>
      <c r="E29" s="67">
        <v>0</v>
      </c>
      <c r="F29" s="68">
        <v>0</v>
      </c>
      <c r="G29" s="68">
        <v>0</v>
      </c>
      <c r="H29" s="69">
        <v>493</v>
      </c>
    </row>
    <row r="30" spans="1:8" x14ac:dyDescent="0.25">
      <c r="A30" s="3" t="s">
        <v>41</v>
      </c>
      <c r="B30" s="65">
        <v>240</v>
      </c>
      <c r="C30" s="66">
        <v>4</v>
      </c>
      <c r="D30" s="61">
        <v>314</v>
      </c>
      <c r="E30" s="67">
        <v>93</v>
      </c>
      <c r="F30" s="68">
        <v>83</v>
      </c>
      <c r="G30" s="68">
        <v>105</v>
      </c>
      <c r="H30" s="69">
        <v>33</v>
      </c>
    </row>
    <row r="31" spans="1:8" x14ac:dyDescent="0.25">
      <c r="A31" s="3" t="s">
        <v>42</v>
      </c>
      <c r="B31" s="65">
        <v>210</v>
      </c>
      <c r="C31" s="66">
        <v>-10</v>
      </c>
      <c r="D31" s="61">
        <v>200</v>
      </c>
      <c r="E31" s="67">
        <v>0</v>
      </c>
      <c r="F31" s="68">
        <v>0</v>
      </c>
      <c r="G31" s="68">
        <v>0</v>
      </c>
      <c r="H31" s="69">
        <v>200</v>
      </c>
    </row>
    <row r="32" spans="1:8" x14ac:dyDescent="0.25">
      <c r="A32" s="3" t="s">
        <v>43</v>
      </c>
      <c r="B32" s="61">
        <v>76</v>
      </c>
      <c r="C32" s="70">
        <v>0</v>
      </c>
      <c r="D32" s="61">
        <f t="shared" ref="D32:D36" si="2">SUM(B32:C32)</f>
        <v>76</v>
      </c>
      <c r="E32" s="67">
        <v>19</v>
      </c>
      <c r="F32" s="68">
        <v>19</v>
      </c>
      <c r="G32" s="68">
        <v>19</v>
      </c>
      <c r="H32" s="69">
        <v>19</v>
      </c>
    </row>
    <row r="33" spans="1:8" x14ac:dyDescent="0.25">
      <c r="A33" s="3" t="s">
        <v>44</v>
      </c>
      <c r="B33" s="61">
        <v>50</v>
      </c>
      <c r="C33" s="70">
        <v>53</v>
      </c>
      <c r="D33" s="61">
        <v>13</v>
      </c>
      <c r="E33" s="67">
        <v>13</v>
      </c>
      <c r="F33" s="68">
        <v>0</v>
      </c>
      <c r="G33" s="68">
        <v>0</v>
      </c>
      <c r="H33" s="69">
        <v>0</v>
      </c>
    </row>
    <row r="34" spans="1:8" x14ac:dyDescent="0.25">
      <c r="A34" s="3" t="s">
        <v>45</v>
      </c>
      <c r="B34" s="61">
        <v>0</v>
      </c>
      <c r="C34" s="70">
        <v>0</v>
      </c>
      <c r="D34" s="61">
        <f t="shared" si="2"/>
        <v>0</v>
      </c>
      <c r="E34" s="67">
        <v>0</v>
      </c>
      <c r="F34" s="68">
        <v>0</v>
      </c>
      <c r="G34" s="68">
        <v>0</v>
      </c>
      <c r="H34" s="69">
        <v>0</v>
      </c>
    </row>
    <row r="35" spans="1:8" x14ac:dyDescent="0.25">
      <c r="A35" s="3" t="s">
        <v>46</v>
      </c>
      <c r="B35" s="61">
        <v>0</v>
      </c>
      <c r="C35" s="70">
        <v>0</v>
      </c>
      <c r="D35" s="61">
        <f t="shared" si="2"/>
        <v>0</v>
      </c>
      <c r="E35" s="67">
        <v>0</v>
      </c>
      <c r="F35" s="68">
        <v>0</v>
      </c>
      <c r="G35" s="68">
        <v>0</v>
      </c>
      <c r="H35" s="69">
        <v>0</v>
      </c>
    </row>
    <row r="36" spans="1:8" ht="15.75" thickBot="1" x14ac:dyDescent="0.3">
      <c r="A36" s="71" t="s">
        <v>14</v>
      </c>
      <c r="B36" s="72">
        <v>0</v>
      </c>
      <c r="C36" s="73">
        <v>0</v>
      </c>
      <c r="D36" s="74">
        <f t="shared" si="2"/>
        <v>0</v>
      </c>
      <c r="E36" s="75">
        <v>0</v>
      </c>
      <c r="F36" s="76">
        <v>0</v>
      </c>
      <c r="G36" s="76">
        <v>0</v>
      </c>
      <c r="H36" s="77">
        <v>0</v>
      </c>
    </row>
    <row r="37" spans="1:8" ht="15.75" thickBot="1" x14ac:dyDescent="0.3">
      <c r="A37" s="78" t="s">
        <v>47</v>
      </c>
      <c r="B37" s="79">
        <f t="shared" ref="B37:H37" si="3">SUM(B23:B36)</f>
        <v>2084</v>
      </c>
      <c r="C37" s="80">
        <f t="shared" si="3"/>
        <v>-250</v>
      </c>
      <c r="D37" s="80">
        <f t="shared" si="3"/>
        <v>1834</v>
      </c>
      <c r="E37" s="81">
        <f t="shared" si="3"/>
        <v>295</v>
      </c>
      <c r="F37" s="82">
        <f t="shared" si="3"/>
        <v>280</v>
      </c>
      <c r="G37" s="82">
        <f t="shared" si="3"/>
        <v>300</v>
      </c>
      <c r="H37" s="83">
        <f t="shared" si="3"/>
        <v>959</v>
      </c>
    </row>
    <row r="38" spans="1:8" ht="15.75" thickBot="1" x14ac:dyDescent="0.3">
      <c r="A38" s="84" t="s">
        <v>48</v>
      </c>
      <c r="B38" s="85">
        <f t="shared" ref="B38:H38" si="4">SUM(B8,B9,B12:B15,-B37)</f>
        <v>0</v>
      </c>
      <c r="C38" s="85">
        <f t="shared" si="4"/>
        <v>250</v>
      </c>
      <c r="D38" s="85">
        <f t="shared" si="4"/>
        <v>0</v>
      </c>
      <c r="E38" s="85">
        <f t="shared" si="4"/>
        <v>-37</v>
      </c>
      <c r="F38" s="85">
        <f t="shared" si="4"/>
        <v>-171</v>
      </c>
      <c r="G38" s="85">
        <f t="shared" si="4"/>
        <v>-142</v>
      </c>
      <c r="H38" s="85">
        <f t="shared" si="4"/>
        <v>350</v>
      </c>
    </row>
    <row r="39" spans="1:8" x14ac:dyDescent="0.25">
      <c r="B39" s="31"/>
      <c r="C39" s="31"/>
      <c r="D39" s="31"/>
      <c r="E39" s="31"/>
      <c r="F39" s="31"/>
      <c r="G39" s="31"/>
      <c r="H39" s="31"/>
    </row>
    <row r="40" spans="1:8" x14ac:dyDescent="0.25">
      <c r="B40" s="31"/>
      <c r="C40" s="31"/>
      <c r="D40" s="31"/>
      <c r="E40" s="31"/>
      <c r="F40" s="31"/>
      <c r="G40" s="31"/>
      <c r="H40" s="31"/>
    </row>
    <row r="41" spans="1:8" x14ac:dyDescent="0.25">
      <c r="B41" s="31"/>
      <c r="C41" s="31"/>
      <c r="D41" s="31"/>
      <c r="E41" s="31"/>
      <c r="F41" s="31"/>
      <c r="G41" s="31"/>
      <c r="H41" s="31"/>
    </row>
    <row r="42" spans="1:8" ht="15.75" thickBot="1" x14ac:dyDescent="0.3">
      <c r="B42" s="31"/>
      <c r="C42" s="31"/>
      <c r="D42" s="31"/>
      <c r="E42" s="31"/>
      <c r="F42" s="31"/>
      <c r="G42" s="31"/>
      <c r="H42" s="31"/>
    </row>
    <row r="43" spans="1:8" ht="15.75" thickBot="1" x14ac:dyDescent="0.3">
      <c r="A43" s="184" t="s">
        <v>49</v>
      </c>
      <c r="B43" s="206" t="s">
        <v>129</v>
      </c>
      <c r="C43" s="206" t="s">
        <v>130</v>
      </c>
      <c r="D43" s="206" t="s">
        <v>131</v>
      </c>
      <c r="E43" s="211" t="s">
        <v>140</v>
      </c>
      <c r="F43" s="211"/>
      <c r="G43" s="211"/>
      <c r="H43" s="211"/>
    </row>
    <row r="44" spans="1:8" ht="15.75" thickBot="1" x14ac:dyDescent="0.3">
      <c r="A44" s="184"/>
      <c r="B44" s="206"/>
      <c r="C44" s="206"/>
      <c r="D44" s="206"/>
      <c r="E44" s="212" t="s">
        <v>132</v>
      </c>
      <c r="F44" s="212"/>
      <c r="G44" s="212"/>
      <c r="H44" s="212"/>
    </row>
    <row r="45" spans="1:8" ht="15.75" thickBot="1" x14ac:dyDescent="0.3">
      <c r="A45" s="184"/>
      <c r="B45" s="206"/>
      <c r="C45" s="206"/>
      <c r="D45" s="206"/>
      <c r="E45" s="50" t="s">
        <v>133</v>
      </c>
      <c r="F45" s="51" t="s">
        <v>134</v>
      </c>
      <c r="G45" s="51" t="s">
        <v>135</v>
      </c>
      <c r="H45" s="52" t="s">
        <v>136</v>
      </c>
    </row>
    <row r="46" spans="1:8" x14ac:dyDescent="0.25">
      <c r="A46" s="3" t="s">
        <v>50</v>
      </c>
      <c r="B46" s="86"/>
      <c r="C46" s="87"/>
      <c r="D46" s="87">
        <f>SUM(B46:C46)</f>
        <v>0</v>
      </c>
      <c r="E46" s="88"/>
      <c r="F46" s="57"/>
      <c r="G46" s="57"/>
      <c r="H46" s="58"/>
    </row>
    <row r="47" spans="1:8" x14ac:dyDescent="0.25">
      <c r="A47" s="3" t="s">
        <v>51</v>
      </c>
      <c r="B47" s="89"/>
      <c r="C47" s="90"/>
      <c r="D47" s="87">
        <f t="shared" ref="D47:D51" si="5">SUM(B47:C47)</f>
        <v>0</v>
      </c>
      <c r="E47" s="91"/>
      <c r="F47" s="63"/>
      <c r="G47" s="63"/>
      <c r="H47" s="64"/>
    </row>
    <row r="48" spans="1:8" x14ac:dyDescent="0.25">
      <c r="A48" s="3" t="s">
        <v>278</v>
      </c>
      <c r="B48" s="89">
        <v>3548</v>
      </c>
      <c r="C48" s="90">
        <v>-434</v>
      </c>
      <c r="D48" s="87">
        <v>3114</v>
      </c>
      <c r="E48" s="91">
        <v>872</v>
      </c>
      <c r="F48" s="63">
        <v>1037</v>
      </c>
      <c r="G48" s="63">
        <v>1129</v>
      </c>
      <c r="H48" s="64">
        <v>76</v>
      </c>
    </row>
    <row r="49" spans="1:8" x14ac:dyDescent="0.25">
      <c r="A49" s="3"/>
      <c r="B49" s="89"/>
      <c r="C49" s="90"/>
      <c r="D49" s="87">
        <f t="shared" si="5"/>
        <v>0</v>
      </c>
      <c r="E49" s="91"/>
      <c r="F49" s="63"/>
      <c r="G49" s="63"/>
      <c r="H49" s="64"/>
    </row>
    <row r="50" spans="1:8" x14ac:dyDescent="0.25">
      <c r="A50" s="3"/>
      <c r="B50" s="92"/>
      <c r="C50" s="93"/>
      <c r="D50" s="87">
        <f t="shared" si="5"/>
        <v>0</v>
      </c>
      <c r="E50" s="94"/>
      <c r="F50" s="68"/>
      <c r="G50" s="68"/>
      <c r="H50" s="69"/>
    </row>
    <row r="51" spans="1:8" ht="15.75" thickBot="1" x14ac:dyDescent="0.3">
      <c r="A51" s="95" t="s">
        <v>52</v>
      </c>
      <c r="B51" s="96"/>
      <c r="C51" s="97"/>
      <c r="D51" s="87">
        <f t="shared" si="5"/>
        <v>0</v>
      </c>
      <c r="E51" s="98"/>
      <c r="F51" s="76"/>
      <c r="G51" s="76"/>
      <c r="H51" s="77"/>
    </row>
    <row r="52" spans="1:8" ht="15.75" thickBot="1" x14ac:dyDescent="0.3">
      <c r="A52" s="78" t="s">
        <v>47</v>
      </c>
      <c r="B52" s="79">
        <f t="shared" ref="B52:H52" si="6">SUM(B46:B51)</f>
        <v>3548</v>
      </c>
      <c r="C52" s="80">
        <f t="shared" si="6"/>
        <v>-434</v>
      </c>
      <c r="D52" s="99">
        <f t="shared" si="6"/>
        <v>3114</v>
      </c>
      <c r="E52" s="79">
        <f t="shared" si="6"/>
        <v>872</v>
      </c>
      <c r="F52" s="85">
        <f t="shared" si="6"/>
        <v>1037</v>
      </c>
      <c r="G52" s="85">
        <f t="shared" si="6"/>
        <v>1129</v>
      </c>
      <c r="H52" s="85">
        <f t="shared" si="6"/>
        <v>76</v>
      </c>
    </row>
    <row r="53" spans="1:8" ht="15.75" thickBot="1" x14ac:dyDescent="0.3">
      <c r="A53" s="84" t="s">
        <v>48</v>
      </c>
      <c r="B53" s="85">
        <f t="shared" ref="B53:H53" si="7">SUM(B10,-B52)</f>
        <v>0</v>
      </c>
      <c r="C53" s="85">
        <f t="shared" si="7"/>
        <v>434</v>
      </c>
      <c r="D53" s="85">
        <f t="shared" si="7"/>
        <v>0</v>
      </c>
      <c r="E53" s="85">
        <f t="shared" si="7"/>
        <v>0</v>
      </c>
      <c r="F53" s="85">
        <f t="shared" si="7"/>
        <v>0</v>
      </c>
      <c r="G53" s="85">
        <f t="shared" si="7"/>
        <v>0</v>
      </c>
      <c r="H53" s="85">
        <f t="shared" si="7"/>
        <v>0</v>
      </c>
    </row>
    <row r="54" spans="1:8" x14ac:dyDescent="0.25">
      <c r="B54" s="31"/>
      <c r="C54" s="31"/>
      <c r="D54" s="31"/>
      <c r="E54" s="31"/>
      <c r="F54" s="31"/>
      <c r="G54" s="31"/>
      <c r="H54" s="31"/>
    </row>
    <row r="55" spans="1:8" ht="15.75" thickBot="1" x14ac:dyDescent="0.3">
      <c r="B55" s="31"/>
      <c r="C55" s="31"/>
      <c r="D55" s="31"/>
      <c r="E55" s="31"/>
      <c r="F55" s="31"/>
      <c r="G55" s="31"/>
      <c r="H55" s="31"/>
    </row>
    <row r="56" spans="1:8" ht="15.75" thickBot="1" x14ac:dyDescent="0.3">
      <c r="A56" s="203" t="s">
        <v>53</v>
      </c>
      <c r="B56" s="205" t="s">
        <v>129</v>
      </c>
      <c r="C56" s="205" t="s">
        <v>130</v>
      </c>
      <c r="D56" s="205" t="s">
        <v>131</v>
      </c>
      <c r="E56" s="207" t="s">
        <v>141</v>
      </c>
      <c r="F56" s="207"/>
      <c r="G56" s="207"/>
      <c r="H56" s="208"/>
    </row>
    <row r="57" spans="1:8" ht="15.75" thickBot="1" x14ac:dyDescent="0.3">
      <c r="A57" s="204"/>
      <c r="B57" s="206"/>
      <c r="C57" s="206"/>
      <c r="D57" s="206"/>
      <c r="E57" s="209" t="s">
        <v>132</v>
      </c>
      <c r="F57" s="209"/>
      <c r="G57" s="209"/>
      <c r="H57" s="210"/>
    </row>
    <row r="58" spans="1:8" ht="15.75" thickBot="1" x14ac:dyDescent="0.3">
      <c r="A58" s="204"/>
      <c r="B58" s="206"/>
      <c r="C58" s="206"/>
      <c r="D58" s="206"/>
      <c r="E58" s="100" t="s">
        <v>133</v>
      </c>
      <c r="F58" s="51" t="s">
        <v>134</v>
      </c>
      <c r="G58" s="51" t="s">
        <v>135</v>
      </c>
      <c r="H58" s="101" t="s">
        <v>136</v>
      </c>
    </row>
    <row r="59" spans="1:8" x14ac:dyDescent="0.25">
      <c r="A59" s="102" t="s">
        <v>54</v>
      </c>
      <c r="B59" s="86"/>
      <c r="C59" s="86"/>
      <c r="D59" s="103">
        <f t="shared" ref="D59:D64" si="8">B59+C59</f>
        <v>0</v>
      </c>
      <c r="E59" s="104"/>
      <c r="F59" s="105"/>
      <c r="G59" s="57"/>
      <c r="H59" s="106"/>
    </row>
    <row r="60" spans="1:8" x14ac:dyDescent="0.25">
      <c r="A60" s="102" t="s">
        <v>55</v>
      </c>
      <c r="B60" s="86"/>
      <c r="C60" s="86"/>
      <c r="D60" s="103">
        <f t="shared" si="8"/>
        <v>0</v>
      </c>
      <c r="E60" s="87"/>
      <c r="F60" s="57"/>
      <c r="G60" s="57"/>
      <c r="H60" s="106"/>
    </row>
    <row r="61" spans="1:8" x14ac:dyDescent="0.25">
      <c r="A61" s="102" t="s">
        <v>261</v>
      </c>
      <c r="B61" s="89">
        <v>600</v>
      </c>
      <c r="C61" s="89">
        <v>555</v>
      </c>
      <c r="D61" s="103">
        <f t="shared" si="8"/>
        <v>1155</v>
      </c>
      <c r="E61" s="90">
        <v>114</v>
      </c>
      <c r="F61" s="63">
        <v>212</v>
      </c>
      <c r="G61" s="63">
        <v>187</v>
      </c>
      <c r="H61" s="107">
        <v>642</v>
      </c>
    </row>
    <row r="62" spans="1:8" x14ac:dyDescent="0.25">
      <c r="A62" s="108"/>
      <c r="B62" s="89"/>
      <c r="C62" s="89"/>
      <c r="D62" s="103">
        <f t="shared" si="8"/>
        <v>0</v>
      </c>
      <c r="E62" s="90"/>
      <c r="F62" s="63"/>
      <c r="G62" s="63"/>
      <c r="H62" s="107"/>
    </row>
    <row r="63" spans="1:8" x14ac:dyDescent="0.25">
      <c r="A63" s="108"/>
      <c r="B63" s="89"/>
      <c r="C63" s="89"/>
      <c r="D63" s="103">
        <f t="shared" si="8"/>
        <v>0</v>
      </c>
      <c r="E63" s="90"/>
      <c r="F63" s="63"/>
      <c r="G63" s="63"/>
      <c r="H63" s="107"/>
    </row>
    <row r="64" spans="1:8" ht="15.75" thickBot="1" x14ac:dyDescent="0.3">
      <c r="A64" s="109" t="s">
        <v>52</v>
      </c>
      <c r="B64" s="92"/>
      <c r="C64" s="92"/>
      <c r="D64" s="31">
        <f t="shared" si="8"/>
        <v>0</v>
      </c>
      <c r="E64" s="93"/>
      <c r="F64" s="68"/>
      <c r="G64" s="68"/>
      <c r="H64" s="110"/>
    </row>
    <row r="65" spans="1:8" ht="15.75" thickBot="1" x14ac:dyDescent="0.3">
      <c r="A65" s="111" t="s">
        <v>47</v>
      </c>
      <c r="B65" s="112">
        <f t="shared" ref="B65:H65" si="9">SUM(B59:B64)</f>
        <v>600</v>
      </c>
      <c r="C65" s="112">
        <f t="shared" si="9"/>
        <v>555</v>
      </c>
      <c r="D65" s="112">
        <f t="shared" si="9"/>
        <v>1155</v>
      </c>
      <c r="E65" s="112">
        <f t="shared" si="9"/>
        <v>114</v>
      </c>
      <c r="F65" s="112">
        <f t="shared" si="9"/>
        <v>212</v>
      </c>
      <c r="G65" s="112">
        <f t="shared" si="9"/>
        <v>187</v>
      </c>
      <c r="H65" s="113">
        <f t="shared" si="9"/>
        <v>642</v>
      </c>
    </row>
    <row r="66" spans="1:8" ht="15.75" thickBot="1" x14ac:dyDescent="0.3">
      <c r="A66" s="114" t="s">
        <v>48</v>
      </c>
      <c r="B66" s="85">
        <f t="shared" ref="B66:H66" si="10">SUM(B11,B16,-B65)</f>
        <v>0</v>
      </c>
      <c r="C66" s="85">
        <f t="shared" si="10"/>
        <v>-555</v>
      </c>
      <c r="D66" s="85">
        <f t="shared" si="10"/>
        <v>0</v>
      </c>
      <c r="E66" s="85">
        <f t="shared" si="10"/>
        <v>0</v>
      </c>
      <c r="F66" s="85">
        <f t="shared" si="10"/>
        <v>0</v>
      </c>
      <c r="G66" s="85">
        <f t="shared" si="10"/>
        <v>0</v>
      </c>
      <c r="H66" s="115">
        <f t="shared" si="10"/>
        <v>0</v>
      </c>
    </row>
    <row r="67" spans="1:8" ht="15.75" thickBot="1" x14ac:dyDescent="0.3">
      <c r="A67" s="116"/>
      <c r="B67" s="117"/>
      <c r="C67" s="118"/>
      <c r="D67" s="118"/>
      <c r="E67" s="118"/>
      <c r="F67" s="118"/>
      <c r="G67" s="118"/>
      <c r="H67" s="119"/>
    </row>
    <row r="68" spans="1:8" ht="15.75" thickBot="1" x14ac:dyDescent="0.3">
      <c r="A68" s="120" t="s">
        <v>56</v>
      </c>
      <c r="B68" s="121">
        <f t="shared" ref="B68:H68" si="11">SUM(B37,B52,B65)</f>
        <v>6232</v>
      </c>
      <c r="C68" s="121">
        <f t="shared" si="11"/>
        <v>-129</v>
      </c>
      <c r="D68" s="121">
        <f t="shared" si="11"/>
        <v>6103</v>
      </c>
      <c r="E68" s="121">
        <f t="shared" si="11"/>
        <v>1281</v>
      </c>
      <c r="F68" s="121">
        <f t="shared" si="11"/>
        <v>1529</v>
      </c>
      <c r="G68" s="121">
        <f t="shared" si="11"/>
        <v>1616</v>
      </c>
      <c r="H68" s="121">
        <f t="shared" si="11"/>
        <v>1677</v>
      </c>
    </row>
    <row r="69" spans="1:8" x14ac:dyDescent="0.25">
      <c r="B69" s="31"/>
      <c r="C69" s="31"/>
      <c r="D69" s="31"/>
      <c r="E69" s="31"/>
      <c r="F69" s="31"/>
      <c r="G69" s="31"/>
      <c r="H69" s="31"/>
    </row>
    <row r="70" spans="1:8" x14ac:dyDescent="0.25">
      <c r="B70" s="31"/>
      <c r="C70" s="31"/>
      <c r="D70" s="31"/>
      <c r="E70" s="31"/>
      <c r="F70" s="31"/>
      <c r="G70" s="31"/>
      <c r="H70" s="31"/>
    </row>
    <row r="71" spans="1:8" ht="15.75" thickBot="1" x14ac:dyDescent="0.3">
      <c r="A71" s="14"/>
      <c r="B71" s="122"/>
      <c r="C71" s="122"/>
      <c r="D71" s="122"/>
      <c r="E71" s="122"/>
      <c r="F71" s="122"/>
      <c r="G71" s="122"/>
      <c r="H71" s="122"/>
    </row>
    <row r="72" spans="1:8" ht="28.15" customHeight="1" thickBot="1" x14ac:dyDescent="0.3">
      <c r="A72" s="123" t="s">
        <v>57</v>
      </c>
      <c r="B72" s="124">
        <f t="shared" ref="B72:H72" si="12">B17-B68</f>
        <v>0</v>
      </c>
      <c r="C72" s="124">
        <f t="shared" si="12"/>
        <v>129</v>
      </c>
      <c r="D72" s="124">
        <f t="shared" si="12"/>
        <v>0</v>
      </c>
      <c r="E72" s="124">
        <f t="shared" si="12"/>
        <v>-37</v>
      </c>
      <c r="F72" s="124">
        <f t="shared" si="12"/>
        <v>-171</v>
      </c>
      <c r="G72" s="124">
        <f t="shared" si="12"/>
        <v>-142</v>
      </c>
      <c r="H72" s="124">
        <f t="shared" si="12"/>
        <v>350</v>
      </c>
    </row>
    <row r="73" spans="1:8" x14ac:dyDescent="0.25">
      <c r="B73" s="31"/>
      <c r="C73" s="31"/>
      <c r="D73" s="31"/>
      <c r="E73" s="31"/>
      <c r="F73" s="31"/>
      <c r="G73" s="31"/>
      <c r="H73" s="31"/>
    </row>
    <row r="74" spans="1:8" x14ac:dyDescent="0.25">
      <c r="B74" s="31"/>
      <c r="C74" s="31"/>
      <c r="D74" s="31"/>
      <c r="E74" s="31"/>
      <c r="F74" s="31"/>
      <c r="G74" s="31"/>
      <c r="H74" s="31"/>
    </row>
    <row r="75" spans="1:8" x14ac:dyDescent="0.25">
      <c r="A75" t="s">
        <v>279</v>
      </c>
      <c r="C75" t="s">
        <v>58</v>
      </c>
      <c r="F75" t="s">
        <v>59</v>
      </c>
      <c r="H75" s="31"/>
    </row>
    <row r="76" spans="1:8" x14ac:dyDescent="0.25">
      <c r="A76" t="s">
        <v>280</v>
      </c>
    </row>
    <row r="77" spans="1:8" x14ac:dyDescent="0.25">
      <c r="A77" t="s">
        <v>283</v>
      </c>
    </row>
  </sheetData>
  <mergeCells count="24">
    <mergeCell ref="G3:H3"/>
    <mergeCell ref="A6:A7"/>
    <mergeCell ref="B6:B7"/>
    <mergeCell ref="C6:C7"/>
    <mergeCell ref="D6:D7"/>
    <mergeCell ref="E6:H6"/>
    <mergeCell ref="A20:A22"/>
    <mergeCell ref="B20:B22"/>
    <mergeCell ref="C20:C22"/>
    <mergeCell ref="D20:D22"/>
    <mergeCell ref="E20:H20"/>
    <mergeCell ref="E21:H21"/>
    <mergeCell ref="A43:A45"/>
    <mergeCell ref="B43:B45"/>
    <mergeCell ref="C43:C45"/>
    <mergeCell ref="D43:D45"/>
    <mergeCell ref="E43:H43"/>
    <mergeCell ref="E44:H44"/>
    <mergeCell ref="A56:A58"/>
    <mergeCell ref="B56:B58"/>
    <mergeCell ref="C56:C58"/>
    <mergeCell ref="D56:D58"/>
    <mergeCell ref="E56:H56"/>
    <mergeCell ref="E57:H57"/>
  </mergeCells>
  <pageMargins left="0.7" right="0.7" top="0.78740157499999996" bottom="0.78740157499999996" header="0.3" footer="0.3"/>
  <pageSetup paperSize="9" scale="9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č. 1 střednědobý výhled</vt:lpstr>
      <vt:lpstr>č. 2 návrh rozpočtu</vt:lpstr>
      <vt:lpstr>č. 2a návrh rozpočtu - podrobný</vt:lpstr>
      <vt:lpstr>č.3 rozpočet fondů</vt:lpstr>
      <vt:lpstr>č.4 odpisový plán</vt:lpstr>
      <vt:lpstr>č.5 plnění rozpočtu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Bambasová</dc:creator>
  <cp:lastModifiedBy>Pečovatelská služba Lomnice nad Popelkou</cp:lastModifiedBy>
  <cp:lastPrinted>2024-10-31T06:08:06Z</cp:lastPrinted>
  <dcterms:created xsi:type="dcterms:W3CDTF">2017-08-24T10:06:46Z</dcterms:created>
  <dcterms:modified xsi:type="dcterms:W3CDTF">2024-10-31T06:11:48Z</dcterms:modified>
</cp:coreProperties>
</file>